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IA\Downloads\"/>
    </mc:Choice>
  </mc:AlternateContent>
  <xr:revisionPtr revIDLastSave="0" documentId="13_ncr:1_{EBD23B44-0C2F-4190-969A-A4F31F7F9108}" xr6:coauthVersionLast="47" xr6:coauthVersionMax="47" xr10:uidLastSave="{00000000-0000-0000-0000-000000000000}"/>
  <bookViews>
    <workbookView xWindow="6828" yWindow="2376" windowWidth="9492" windowHeight="10560" xr2:uid="{3CD0A81F-0234-45B7-9A4B-AB16795A3CCA}"/>
  </bookViews>
  <sheets>
    <sheet name="DETALLAD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_xlnm.Print_Area" localSheetId="0">DETALLADO!$A$1:$N$56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L22" i="1"/>
  <c r="L20" i="1"/>
  <c r="L18" i="1"/>
  <c r="L53" i="1"/>
  <c r="L51" i="1"/>
  <c r="L49" i="1"/>
  <c r="L47" i="1" l="1"/>
  <c r="M20" i="1"/>
  <c r="M16" i="1" l="1"/>
  <c r="N16" i="1" s="1"/>
  <c r="N20" i="1"/>
  <c r="M22" i="1"/>
  <c r="N22" i="1" s="1"/>
  <c r="M18" i="1"/>
  <c r="N18" i="1" s="1"/>
  <c r="N23" i="1" l="1"/>
  <c r="N24" i="1" s="1"/>
  <c r="N25" i="1" s="1"/>
</calcChain>
</file>

<file path=xl/sharedStrings.xml><?xml version="1.0" encoding="utf-8"?>
<sst xmlns="http://schemas.openxmlformats.org/spreadsheetml/2006/main" count="80" uniqueCount="62">
  <si>
    <t>PRESTACION DE SERVICIO</t>
  </si>
  <si>
    <t>MODALIDAD DE CONTRATACIÓN</t>
  </si>
  <si>
    <t>SI</t>
  </si>
  <si>
    <t>RETENCION POR GARANTIA (5%)</t>
  </si>
  <si>
    <t>FIANZA DE FIEL CUMPLIMIENTO (10%)</t>
  </si>
  <si>
    <t>PLAZO DE EJECUCION DEL SERVICIO (MES)</t>
  </si>
  <si>
    <t>ANTICIPO</t>
  </si>
  <si>
    <t>SOLES</t>
  </si>
  <si>
    <t>MONEDA</t>
  </si>
  <si>
    <t>VALORIZACION MENSUAL A 60 DÍAS</t>
  </si>
  <si>
    <t>FORMA DE PAGO</t>
  </si>
  <si>
    <t>OFERTADO</t>
  </si>
  <si>
    <t>SOLICITADO</t>
  </si>
  <si>
    <t>DESCRIPCION</t>
  </si>
  <si>
    <t>CONDICIONES GENERALES:</t>
  </si>
  <si>
    <t>TOTAL</t>
  </si>
  <si>
    <t>IGV</t>
  </si>
  <si>
    <t>IMPORTE SIN IGV</t>
  </si>
  <si>
    <t>CAMIONETA PICK UP 4X4 - Movilización del personal de 06:30 a 18:30 hrs (01 hora refrigererio), 07 dias por semana</t>
  </si>
  <si>
    <t>UND</t>
  </si>
  <si>
    <t>ESCENARIO 4 (KILOMETRAJE MAYOR A 350 KM DIARIOS)</t>
  </si>
  <si>
    <t>ESCENARIO 3 (KILOMETRAJE ENTRE MAYOR A 250 KM Y HASTA 350 KM DIARIOS)</t>
  </si>
  <si>
    <t>ESCENARIO 2 (KILOMETRAJE ENTRE MAYOR A 200 KM Y HASTA 250 KM DIARIOS)</t>
  </si>
  <si>
    <t>ESCENARIO 1 (KILOMETRAJE HASTA 200 KM DIARIOS)</t>
  </si>
  <si>
    <t xml:space="preserve">Gastos Financieros </t>
  </si>
  <si>
    <t xml:space="preserve">Costos Operacionales </t>
  </si>
  <si>
    <t xml:space="preserve">Beneficios Socialees y/o laborales </t>
  </si>
  <si>
    <t>Vehículo Camioneta Pick Up 4 x 4</t>
  </si>
  <si>
    <t>SERVICIO DE ALQUILER DE CAMIONETAS Y TRANSPORTE DE PERSONAL</t>
  </si>
  <si>
    <t>Prec. Total</t>
  </si>
  <si>
    <t>Prec. Unit.
MES</t>
  </si>
  <si>
    <t>Prec. Unit.
DIA</t>
  </si>
  <si>
    <t>MESES</t>
  </si>
  <si>
    <t>TURNOS</t>
  </si>
  <si>
    <t>CANT.</t>
  </si>
  <si>
    <t>U/M</t>
  </si>
  <si>
    <t>ITEM</t>
  </si>
  <si>
    <t>FECHA LIMITE
ENTREGA OFERTA:</t>
  </si>
  <si>
    <t xml:space="preserve">LUIS LEON MENDOZA </t>
  </si>
  <si>
    <t>Contacto:</t>
  </si>
  <si>
    <t>Teléfono/Fax:</t>
  </si>
  <si>
    <t>AV. VICTOR LARCO HERRERA URB EL GOLF ET 1, TRUJILLO LA LIBERTAD</t>
  </si>
  <si>
    <t>Domicilio:</t>
  </si>
  <si>
    <t>SL &amp; J REPRESENTACIONES Y SERVICIOS</t>
  </si>
  <si>
    <t>Razon Social:</t>
  </si>
  <si>
    <t>DATOS DEL OFERTANTE:</t>
  </si>
  <si>
    <t>Dirección: Nuevo Chimbote - Ancash</t>
  </si>
  <si>
    <t>Obra: Defensas Ribereñas Río Lacramarca</t>
  </si>
  <si>
    <t>Fecha de
versión</t>
  </si>
  <si>
    <t>RV.00</t>
  </si>
  <si>
    <t>PLANTILLA DE PRESUPUESTO</t>
  </si>
  <si>
    <t xml:space="preserve">Adicional de combustible </t>
  </si>
  <si>
    <t>ESCENARIO 1</t>
  </si>
  <si>
    <t>ESCENARIO 2</t>
  </si>
  <si>
    <t>ESCENARIO 3</t>
  </si>
  <si>
    <t>ESCENARIO 4</t>
  </si>
  <si>
    <t>KILOMETRAJE HASTA 200 KM DIARIOS (Item 1,2,3,4,5,6)</t>
  </si>
  <si>
    <t>KILOMETRAJE ENTRE MAYOR A 200 KM Y HASTA 250 KM DIARIOS(Item 1,2,3,4,5,6,7)</t>
  </si>
  <si>
    <t>KILOMETRAJE ENTRE MAYOR A 250 KM Y HASTA 350 KM DIARIOS (Item 1,2,3,4,5,6,7,8)</t>
  </si>
  <si>
    <t>KILOMETRAJE MAYOR A 350 KM DIARIOS(Item 1,2,3,4,5,6,7,8,9)</t>
  </si>
  <si>
    <t>Sueldo y asignación familiar</t>
  </si>
  <si>
    <t>Costo Combustible (&lt;= 200 km/diario)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</si>
</sst>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 Narrow"/>
      <family val="2"/>
    </font>
    <font>
      <sz val="8"/>
      <name val="Calibri"/>
      <family val="2"/>
      <scheme val="minor"/>
    </font>
    <font>
      <sz val="12"/>
      <name val="Helv"/>
      <family val="2"/>
    </font>
    <font>
      <b/>
      <sz val="11"/>
      <color theme="1"/>
      <name val="Calibri"/>
      <family val="2"/>
      <scheme val="minor"/>
    </font>
    <font>
      <b/>
      <u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color rgb="FF29327B"/>
      <name val="Calibri"/>
      <family val="2"/>
      <scheme val="minor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u/>
      <sz val="11"/>
      <color theme="0"/>
      <name val="Calibri"/>
      <family val="2"/>
      <scheme val="minor"/>
    </font>
    <font>
      <u/>
      <sz val="11"/>
      <name val="Arial"/>
      <family val="2"/>
    </font>
    <font>
      <sz val="11"/>
      <color indexed="56"/>
      <name val="Arial Narrow"/>
      <family val="2"/>
    </font>
    <font>
      <sz val="11"/>
      <name val="Helv"/>
      <family val="2"/>
    </font>
    <font>
      <b/>
      <sz val="11"/>
      <color rgb="FF000000"/>
      <name val="Arial"/>
      <family val="2"/>
    </font>
    <font>
      <b/>
      <sz val="11"/>
      <name val="Helv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indexed="64"/>
      </left>
      <right/>
      <top/>
      <bottom/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/>
      <bottom/>
      <diagonal/>
    </border>
    <border>
      <left style="thin">
        <color rgb="FF29327B"/>
      </left>
      <right/>
      <top/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/>
      <top style="medium">
        <color rgb="FF29327B"/>
      </top>
      <bottom style="thin">
        <color indexed="64"/>
      </bottom>
      <diagonal/>
    </border>
    <border>
      <left/>
      <right/>
      <top style="medium">
        <color rgb="FF29327B"/>
      </top>
      <bottom style="thin">
        <color indexed="64"/>
      </bottom>
      <diagonal/>
    </border>
    <border>
      <left/>
      <right style="thin">
        <color rgb="FF29327B"/>
      </right>
      <top style="medium">
        <color rgb="FF29327B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8">
    <xf numFmtId="0" fontId="0" fillId="0" borderId="0" xfId="0"/>
    <xf numFmtId="0" fontId="3" fillId="0" borderId="0" xfId="2" applyFont="1"/>
    <xf numFmtId="0" fontId="2" fillId="0" borderId="0" xfId="2"/>
    <xf numFmtId="0" fontId="3" fillId="0" borderId="0" xfId="2" applyFont="1" applyAlignment="1">
      <alignment vertical="center"/>
    </xf>
    <xf numFmtId="0" fontId="2" fillId="0" borderId="0" xfId="2" applyAlignment="1">
      <alignment vertical="center"/>
    </xf>
    <xf numFmtId="0" fontId="3" fillId="0" borderId="0" xfId="2" applyFont="1" applyAlignment="1">
      <alignment vertical="center" wrapText="1"/>
    </xf>
    <xf numFmtId="0" fontId="2" fillId="0" borderId="0" xfId="2" applyAlignment="1">
      <alignment vertical="center" wrapText="1"/>
    </xf>
    <xf numFmtId="4" fontId="3" fillId="0" borderId="0" xfId="2" applyNumberFormat="1" applyFont="1" applyAlignment="1">
      <alignment vertical="center" wrapText="1"/>
    </xf>
    <xf numFmtId="0" fontId="4" fillId="0" borderId="0" xfId="2" applyFont="1"/>
    <xf numFmtId="0" fontId="6" fillId="0" borderId="0" xfId="2" applyFont="1" applyAlignment="1">
      <alignment vertical="center"/>
    </xf>
    <xf numFmtId="0" fontId="6" fillId="0" borderId="0" xfId="2" applyFont="1"/>
    <xf numFmtId="0" fontId="8" fillId="0" borderId="0" xfId="2" applyFont="1"/>
    <xf numFmtId="0" fontId="11" fillId="0" borderId="44" xfId="2" applyFont="1" applyBorder="1" applyAlignment="1">
      <alignment horizontal="left" wrapText="1"/>
    </xf>
    <xf numFmtId="14" fontId="11" fillId="0" borderId="0" xfId="2" applyNumberFormat="1" applyFont="1" applyAlignment="1">
      <alignment horizontal="left" wrapText="1"/>
    </xf>
    <xf numFmtId="0" fontId="12" fillId="0" borderId="36" xfId="2" applyFont="1" applyBorder="1"/>
    <xf numFmtId="0" fontId="12" fillId="0" borderId="35" xfId="2" applyFont="1" applyBorder="1"/>
    <xf numFmtId="0" fontId="12" fillId="0" borderId="34" xfId="2" applyFont="1" applyBorder="1"/>
    <xf numFmtId="0" fontId="13" fillId="0" borderId="0" xfId="2" applyFont="1" applyAlignment="1">
      <alignment horizontal="left"/>
    </xf>
    <xf numFmtId="0" fontId="12" fillId="0" borderId="0" xfId="2" applyFont="1"/>
    <xf numFmtId="0" fontId="10" fillId="0" borderId="0" xfId="2" applyFont="1" applyAlignment="1">
      <alignment horizontal="left"/>
    </xf>
    <xf numFmtId="0" fontId="10" fillId="0" borderId="20" xfId="2" applyFont="1" applyBorder="1" applyAlignment="1">
      <alignment horizontal="left"/>
    </xf>
    <xf numFmtId="0" fontId="11" fillId="0" borderId="0" xfId="2" applyFont="1" applyAlignment="1">
      <alignment horizontal="left" vertical="center" wrapText="1"/>
    </xf>
    <xf numFmtId="0" fontId="10" fillId="0" borderId="0" xfId="2" applyFont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5" fillId="0" borderId="9" xfId="4" applyFill="1" applyBorder="1" applyAlignment="1">
      <alignment horizontal="left"/>
    </xf>
    <xf numFmtId="14" fontId="11" fillId="0" borderId="0" xfId="2" applyNumberFormat="1" applyFont="1" applyAlignment="1">
      <alignment wrapText="1"/>
    </xf>
    <xf numFmtId="14" fontId="14" fillId="0" borderId="20" xfId="4" applyNumberFormat="1" applyFont="1" applyFill="1" applyBorder="1" applyAlignment="1">
      <alignment horizontal="center" vertical="center"/>
    </xf>
    <xf numFmtId="0" fontId="15" fillId="2" borderId="19" xfId="2" applyFont="1" applyFill="1" applyBorder="1" applyAlignment="1">
      <alignment horizontal="center" vertical="center"/>
    </xf>
    <xf numFmtId="0" fontId="15" fillId="2" borderId="17" xfId="2" applyFont="1" applyFill="1" applyBorder="1" applyAlignment="1">
      <alignment horizontal="center" vertical="center" wrapText="1"/>
    </xf>
    <xf numFmtId="0" fontId="15" fillId="2" borderId="15" xfId="2" applyFont="1" applyFill="1" applyBorder="1" applyAlignment="1">
      <alignment horizontal="centerContinuous" vertical="center"/>
    </xf>
    <xf numFmtId="0" fontId="17" fillId="4" borderId="22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1" xfId="3" applyNumberFormat="1" applyFont="1" applyFill="1" applyBorder="1" applyAlignment="1">
      <alignment horizontal="center" vertical="center" wrapText="1"/>
    </xf>
    <xf numFmtId="4" fontId="12" fillId="4" borderId="21" xfId="2" applyNumberFormat="1" applyFont="1" applyFill="1" applyBorder="1" applyAlignment="1">
      <alignment vertical="center" wrapText="1"/>
    </xf>
    <xf numFmtId="4" fontId="12" fillId="4" borderId="23" xfId="2" applyNumberFormat="1" applyFont="1" applyFill="1" applyBorder="1" applyAlignment="1">
      <alignment vertical="center" wrapText="1"/>
    </xf>
    <xf numFmtId="0" fontId="19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2" xfId="3" applyNumberFormat="1" applyFont="1" applyFill="1" applyBorder="1" applyAlignment="1">
      <alignment horizontal="center" vertical="center" wrapText="1"/>
    </xf>
    <xf numFmtId="4" fontId="12" fillId="0" borderId="12" xfId="2" applyNumberFormat="1" applyFont="1" applyBorder="1" applyAlignment="1">
      <alignment vertical="center" wrapText="1"/>
    </xf>
    <xf numFmtId="4" fontId="12" fillId="0" borderId="11" xfId="2" applyNumberFormat="1" applyFont="1" applyBorder="1" applyAlignment="1">
      <alignment vertical="center" wrapText="1"/>
    </xf>
    <xf numFmtId="4" fontId="12" fillId="0" borderId="10" xfId="2" applyNumberFormat="1" applyFont="1" applyBorder="1" applyAlignment="1">
      <alignment vertical="center" wrapText="1"/>
    </xf>
    <xf numFmtId="49" fontId="20" fillId="3" borderId="11" xfId="0" applyNumberFormat="1" applyFont="1" applyFill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0" fontId="18" fillId="0" borderId="21" xfId="3" applyNumberFormat="1" applyFont="1" applyFill="1" applyBorder="1" applyAlignment="1">
      <alignment vertical="center" wrapText="1"/>
    </xf>
    <xf numFmtId="49" fontId="20" fillId="3" borderId="5" xfId="0" applyNumberFormat="1" applyFont="1" applyFill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 wrapText="1"/>
    </xf>
    <xf numFmtId="0" fontId="21" fillId="0" borderId="9" xfId="2" applyFont="1" applyBorder="1" applyAlignment="1">
      <alignment horizontal="center"/>
    </xf>
    <xf numFmtId="0" fontId="21" fillId="0" borderId="0" xfId="2" applyFont="1" applyAlignment="1">
      <alignment horizontal="centerContinuous"/>
    </xf>
    <xf numFmtId="0" fontId="19" fillId="0" borderId="0" xfId="0" applyFont="1"/>
    <xf numFmtId="0" fontId="21" fillId="0" borderId="0" xfId="2" applyFont="1" applyAlignment="1">
      <alignment horizontal="center"/>
    </xf>
    <xf numFmtId="0" fontId="21" fillId="0" borderId="20" xfId="2" applyFont="1" applyBorder="1" applyAlignment="1">
      <alignment horizontal="center"/>
    </xf>
    <xf numFmtId="0" fontId="12" fillId="0" borderId="9" xfId="2" applyFont="1" applyBorder="1"/>
    <xf numFmtId="0" fontId="21" fillId="0" borderId="0" xfId="2" applyFont="1"/>
    <xf numFmtId="0" fontId="12" fillId="0" borderId="20" xfId="2" applyFont="1" applyBorder="1"/>
    <xf numFmtId="0" fontId="12" fillId="0" borderId="9" xfId="2" applyFont="1" applyBorder="1" applyAlignment="1">
      <alignment vertical="center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12" fillId="0" borderId="3" xfId="2" applyFont="1" applyBorder="1"/>
    <xf numFmtId="0" fontId="21" fillId="0" borderId="2" xfId="2" applyFont="1" applyBorder="1" applyAlignment="1">
      <alignment horizontal="left"/>
    </xf>
    <xf numFmtId="0" fontId="12" fillId="0" borderId="2" xfId="2" applyFont="1" applyBorder="1"/>
    <xf numFmtId="0" fontId="12" fillId="0" borderId="2" xfId="2" applyFont="1" applyBorder="1" applyAlignment="1">
      <alignment horizontal="left"/>
    </xf>
    <xf numFmtId="0" fontId="12" fillId="0" borderId="1" xfId="2" applyFont="1" applyBorder="1"/>
    <xf numFmtId="0" fontId="22" fillId="0" borderId="0" xfId="2" applyFont="1"/>
    <xf numFmtId="0" fontId="23" fillId="0" borderId="0" xfId="2" applyFont="1"/>
    <xf numFmtId="0" fontId="17" fillId="4" borderId="28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 wrapText="1"/>
    </xf>
    <xf numFmtId="0" fontId="24" fillId="4" borderId="26" xfId="3" applyNumberFormat="1" applyFont="1" applyFill="1" applyBorder="1" applyAlignment="1">
      <alignment horizontal="center" vertical="center" wrapText="1"/>
    </xf>
    <xf numFmtId="49" fontId="9" fillId="4" borderId="27" xfId="0" applyNumberFormat="1" applyFont="1" applyFill="1" applyBorder="1" applyAlignment="1">
      <alignment horizontal="left" vertical="center" wrapText="1"/>
    </xf>
    <xf numFmtId="49" fontId="9" fillId="4" borderId="26" xfId="0" applyNumberFormat="1" applyFont="1" applyFill="1" applyBorder="1" applyAlignment="1">
      <alignment horizontal="left" vertical="center" wrapText="1"/>
    </xf>
    <xf numFmtId="4" fontId="12" fillId="4" borderId="25" xfId="2" applyNumberFormat="1" applyFont="1" applyFill="1" applyBorder="1" applyAlignment="1">
      <alignment vertical="center" wrapText="1"/>
    </xf>
    <xf numFmtId="0" fontId="17" fillId="4" borderId="32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4" fontId="12" fillId="4" borderId="31" xfId="2" applyNumberFormat="1" applyFont="1" applyFill="1" applyBorder="1" applyAlignment="1">
      <alignment vertical="center" wrapText="1"/>
    </xf>
    <xf numFmtId="0" fontId="17" fillId="4" borderId="30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 wrapText="1"/>
    </xf>
    <xf numFmtId="4" fontId="12" fillId="4" borderId="24" xfId="2" applyNumberFormat="1" applyFont="1" applyFill="1" applyBorder="1" applyAlignment="1">
      <alignment vertical="center" wrapText="1"/>
    </xf>
    <xf numFmtId="0" fontId="25" fillId="0" borderId="27" xfId="2" applyFont="1" applyBorder="1"/>
    <xf numFmtId="4" fontId="25" fillId="0" borderId="25" xfId="2" applyNumberFormat="1" applyFont="1" applyBorder="1"/>
    <xf numFmtId="0" fontId="26" fillId="5" borderId="27" xfId="2" applyFont="1" applyFill="1" applyBorder="1"/>
    <xf numFmtId="0" fontId="25" fillId="5" borderId="27" xfId="2" applyFont="1" applyFill="1" applyBorder="1"/>
    <xf numFmtId="0" fontId="25" fillId="6" borderId="28" xfId="2" applyFont="1" applyFill="1" applyBorder="1" applyAlignment="1">
      <alignment horizontal="right" vertical="center"/>
    </xf>
    <xf numFmtId="0" fontId="25" fillId="6" borderId="27" xfId="2" applyFont="1" applyFill="1" applyBorder="1" applyAlignment="1">
      <alignment horizontal="right" vertical="center"/>
    </xf>
    <xf numFmtId="0" fontId="25" fillId="6" borderId="26" xfId="2" applyFont="1" applyFill="1" applyBorder="1" applyAlignment="1">
      <alignment horizontal="right" vertical="center"/>
    </xf>
    <xf numFmtId="0" fontId="25" fillId="6" borderId="27" xfId="2" applyFont="1" applyFill="1" applyBorder="1"/>
    <xf numFmtId="0" fontId="25" fillId="0" borderId="28" xfId="2" applyFont="1" applyBorder="1" applyAlignment="1">
      <alignment horizontal="right" vertical="center"/>
    </xf>
    <xf numFmtId="0" fontId="25" fillId="0" borderId="27" xfId="2" applyFont="1" applyBorder="1" applyAlignment="1">
      <alignment horizontal="right" vertical="center"/>
    </xf>
    <xf numFmtId="0" fontId="25" fillId="0" borderId="26" xfId="2" applyFont="1" applyBorder="1" applyAlignment="1">
      <alignment horizontal="right" vertical="center"/>
    </xf>
    <xf numFmtId="49" fontId="9" fillId="4" borderId="28" xfId="0" applyNumberFormat="1" applyFont="1" applyFill="1" applyBorder="1" applyAlignment="1">
      <alignment horizontal="left" vertical="center" wrapText="1"/>
    </xf>
    <xf numFmtId="49" fontId="9" fillId="4" borderId="27" xfId="0" applyNumberFormat="1" applyFont="1" applyFill="1" applyBorder="1" applyAlignment="1">
      <alignment horizontal="left" vertical="center" wrapText="1"/>
    </xf>
    <xf numFmtId="49" fontId="9" fillId="4" borderId="26" xfId="0" applyNumberFormat="1" applyFont="1" applyFill="1" applyBorder="1" applyAlignment="1">
      <alignment horizontal="left" vertical="center" wrapText="1"/>
    </xf>
    <xf numFmtId="0" fontId="12" fillId="0" borderId="14" xfId="2" applyFont="1" applyBorder="1" applyAlignment="1">
      <alignment horizontal="left" vertical="center"/>
    </xf>
    <xf numFmtId="0" fontId="12" fillId="0" borderId="12" xfId="2" applyFont="1" applyBorder="1" applyAlignment="1">
      <alignment horizontal="left" vertical="center"/>
    </xf>
    <xf numFmtId="0" fontId="12" fillId="0" borderId="10" xfId="2" applyFont="1" applyBorder="1" applyAlignment="1">
      <alignment horizontal="left" vertical="center"/>
    </xf>
    <xf numFmtId="0" fontId="12" fillId="0" borderId="13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5" fillId="2" borderId="17" xfId="2" applyFont="1" applyFill="1" applyBorder="1" applyAlignment="1">
      <alignment horizontal="center" vertical="center"/>
    </xf>
    <xf numFmtId="0" fontId="15" fillId="2" borderId="48" xfId="2" applyFont="1" applyFill="1" applyBorder="1" applyAlignment="1">
      <alignment horizontal="right" vertical="center"/>
    </xf>
    <xf numFmtId="0" fontId="15" fillId="2" borderId="49" xfId="2" applyFont="1" applyFill="1" applyBorder="1" applyAlignment="1">
      <alignment horizontal="right" vertical="center"/>
    </xf>
    <xf numFmtId="0" fontId="15" fillId="2" borderId="50" xfId="2" applyFont="1" applyFill="1" applyBorder="1" applyAlignment="1">
      <alignment horizontal="right" vertical="center"/>
    </xf>
    <xf numFmtId="0" fontId="12" fillId="0" borderId="11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8" xfId="2" applyFont="1" applyBorder="1" applyAlignment="1">
      <alignment horizontal="left" vertical="center"/>
    </xf>
    <xf numFmtId="0" fontId="12" fillId="0" borderId="6" xfId="2" applyFont="1" applyBorder="1" applyAlignment="1">
      <alignment horizontal="left" vertical="center"/>
    </xf>
    <xf numFmtId="0" fontId="12" fillId="0" borderId="4" xfId="2" applyFont="1" applyBorder="1" applyAlignment="1">
      <alignment horizontal="left" vertical="center"/>
    </xf>
    <xf numFmtId="0" fontId="12" fillId="0" borderId="7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9" fontId="12" fillId="0" borderId="13" xfId="2" applyNumberFormat="1" applyFont="1" applyBorder="1" applyAlignment="1">
      <alignment horizontal="center" vertical="center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3" borderId="6" xfId="0" applyNumberFormat="1" applyFont="1" applyFill="1" applyBorder="1" applyAlignment="1">
      <alignment horizontal="left" vertical="center" wrapText="1"/>
    </xf>
    <xf numFmtId="0" fontId="10" fillId="0" borderId="2" xfId="2" applyFont="1" applyBorder="1" applyAlignment="1">
      <alignment vertical="center"/>
    </xf>
    <xf numFmtId="0" fontId="16" fillId="2" borderId="19" xfId="2" applyFont="1" applyFill="1" applyBorder="1" applyAlignment="1">
      <alignment horizontal="center" vertical="center"/>
    </xf>
    <xf numFmtId="0" fontId="16" fillId="2" borderId="17" xfId="2" applyFont="1" applyFill="1" applyBorder="1" applyAlignment="1">
      <alignment horizontal="center" vertical="center"/>
    </xf>
    <xf numFmtId="0" fontId="16" fillId="2" borderId="15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  <xf numFmtId="0" fontId="16" fillId="2" borderId="16" xfId="2" applyFont="1" applyFill="1" applyBorder="1" applyAlignment="1">
      <alignment horizontal="center" vertical="center"/>
    </xf>
    <xf numFmtId="49" fontId="9" fillId="4" borderId="13" xfId="0" applyNumberFormat="1" applyFont="1" applyFill="1" applyBorder="1" applyAlignment="1">
      <alignment horizontal="left" vertical="center" wrapText="1"/>
    </xf>
    <xf numFmtId="49" fontId="9" fillId="4" borderId="12" xfId="0" applyNumberFormat="1" applyFont="1" applyFill="1" applyBorder="1" applyAlignment="1">
      <alignment horizontal="left" vertical="center" wrapText="1"/>
    </xf>
    <xf numFmtId="49" fontId="9" fillId="4" borderId="11" xfId="0" applyNumberFormat="1" applyFont="1" applyFill="1" applyBorder="1" applyAlignment="1">
      <alignment horizontal="left" vertical="center" wrapText="1"/>
    </xf>
    <xf numFmtId="0" fontId="16" fillId="3" borderId="14" xfId="2" applyFont="1" applyFill="1" applyBorder="1" applyAlignment="1">
      <alignment horizontal="center" vertical="center"/>
    </xf>
    <xf numFmtId="0" fontId="16" fillId="3" borderId="12" xfId="2" applyFont="1" applyFill="1" applyBorder="1" applyAlignment="1">
      <alignment horizontal="center" vertical="center"/>
    </xf>
    <xf numFmtId="0" fontId="16" fillId="3" borderId="11" xfId="2" applyFont="1" applyFill="1" applyBorder="1" applyAlignment="1">
      <alignment horizontal="center" vertical="center"/>
    </xf>
    <xf numFmtId="0" fontId="16" fillId="3" borderId="10" xfId="2" applyFont="1" applyFill="1" applyBorder="1" applyAlignment="1">
      <alignment horizontal="center" vertical="center"/>
    </xf>
    <xf numFmtId="0" fontId="16" fillId="3" borderId="51" xfId="2" applyFont="1" applyFill="1" applyBorder="1" applyAlignment="1">
      <alignment horizontal="center" vertical="center"/>
    </xf>
    <xf numFmtId="0" fontId="16" fillId="3" borderId="52" xfId="2" applyFont="1" applyFill="1" applyBorder="1" applyAlignment="1">
      <alignment horizontal="center" vertical="center"/>
    </xf>
    <xf numFmtId="0" fontId="16" fillId="3" borderId="7" xfId="2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left" vertical="center" wrapText="1"/>
    </xf>
    <xf numFmtId="49" fontId="20" fillId="3" borderId="14" xfId="0" applyNumberFormat="1" applyFont="1" applyFill="1" applyBorder="1" applyAlignment="1">
      <alignment horizontal="left" vertical="center" wrapText="1"/>
    </xf>
    <xf numFmtId="49" fontId="20" fillId="3" borderId="12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right" vertical="center" wrapText="1"/>
    </xf>
    <xf numFmtId="9" fontId="12" fillId="0" borderId="11" xfId="1" applyFont="1" applyBorder="1" applyAlignment="1">
      <alignment horizontal="right" vertical="center" wrapText="1"/>
    </xf>
    <xf numFmtId="9" fontId="12" fillId="0" borderId="13" xfId="1" applyFont="1" applyBorder="1" applyAlignment="1">
      <alignment horizontal="right" vertical="center" wrapText="1"/>
    </xf>
    <xf numFmtId="0" fontId="12" fillId="0" borderId="14" xfId="2" applyFont="1" applyBorder="1" applyAlignment="1">
      <alignment horizontal="left" vertical="center" wrapText="1"/>
    </xf>
    <xf numFmtId="0" fontId="11" fillId="0" borderId="9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12" fillId="0" borderId="21" xfId="2" applyFont="1" applyBorder="1" applyAlignment="1">
      <alignment horizontal="left" vertical="center" wrapText="1"/>
    </xf>
    <xf numFmtId="0" fontId="13" fillId="0" borderId="9" xfId="2" applyFont="1" applyBorder="1" applyAlignment="1">
      <alignment horizontal="left"/>
    </xf>
    <xf numFmtId="0" fontId="13" fillId="0" borderId="0" xfId="2" applyFont="1" applyAlignment="1">
      <alignment horizontal="left"/>
    </xf>
    <xf numFmtId="0" fontId="12" fillId="0" borderId="33" xfId="2" applyFont="1" applyBorder="1" applyAlignment="1">
      <alignment horizontal="left" vertical="center" wrapText="1"/>
    </xf>
    <xf numFmtId="0" fontId="10" fillId="0" borderId="19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47" xfId="2" applyFont="1" applyBorder="1" applyAlignment="1">
      <alignment horizontal="center"/>
    </xf>
    <xf numFmtId="0" fontId="10" fillId="0" borderId="46" xfId="2" applyFont="1" applyBorder="1" applyAlignment="1">
      <alignment horizontal="center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45" xfId="2" applyFont="1" applyBorder="1" applyAlignment="1">
      <alignment horizontal="left" wrapText="1"/>
    </xf>
    <xf numFmtId="0" fontId="11" fillId="0" borderId="40" xfId="2" applyFont="1" applyBorder="1" applyAlignment="1">
      <alignment horizontal="left" wrapText="1"/>
    </xf>
    <xf numFmtId="14" fontId="12" fillId="0" borderId="43" xfId="2" applyNumberFormat="1" applyFont="1" applyBorder="1" applyAlignment="1">
      <alignment horizontal="center" vertical="center"/>
    </xf>
    <xf numFmtId="14" fontId="12" fillId="0" borderId="39" xfId="2" applyNumberFormat="1" applyFont="1" applyBorder="1" applyAlignment="1">
      <alignment horizontal="center" vertical="center"/>
    </xf>
    <xf numFmtId="0" fontId="12" fillId="0" borderId="42" xfId="2" applyFont="1" applyBorder="1" applyAlignment="1">
      <alignment horizontal="left" vertical="center"/>
    </xf>
    <xf numFmtId="0" fontId="12" fillId="0" borderId="41" xfId="2" applyFont="1" applyBorder="1" applyAlignment="1">
      <alignment horizontal="left" vertical="center"/>
    </xf>
    <xf numFmtId="0" fontId="12" fillId="0" borderId="38" xfId="2" applyFont="1" applyBorder="1" applyAlignment="1">
      <alignment horizontal="left" vertical="center"/>
    </xf>
    <xf numFmtId="0" fontId="12" fillId="0" borderId="37" xfId="2" applyFont="1" applyBorder="1" applyAlignment="1">
      <alignment horizontal="left" vertical="center"/>
    </xf>
    <xf numFmtId="4" fontId="23" fillId="0" borderId="0" xfId="2" applyNumberFormat="1" applyFont="1"/>
  </cellXfs>
  <cellStyles count="5">
    <cellStyle name="Hipervínculo" xfId="4" builtinId="8"/>
    <cellStyle name="Millares 3" xfId="3" xr:uid="{A06162A0-ABDD-40E7-9CC1-C6FA1128EA0F}"/>
    <cellStyle name="Normal" xfId="0" builtinId="0"/>
    <cellStyle name="Normal 10 3" xfId="2" xr:uid="{9741BA96-0D3F-4819-BB64-0E62E50264A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328781</xdr:colOff>
      <xdr:row>0</xdr:row>
      <xdr:rowOff>138280</xdr:rowOff>
    </xdr:from>
    <xdr:ext cx="2265277" cy="1220978"/>
    <xdr:pic>
      <xdr:nvPicPr>
        <xdr:cNvPr id="2" name="Imagen 1">
          <a:extLst>
            <a:ext uri="{FF2B5EF4-FFF2-40B4-BE49-F238E27FC236}">
              <a16:creationId xmlns:a16="http://schemas.microsoft.com/office/drawing/2014/main" id="{D919F834-DA5D-49BD-BCF0-5A7C3D0F1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8501" y="138280"/>
          <a:ext cx="2265277" cy="122097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D64E-EAE9-49D8-A3B7-6617DB577346}">
  <sheetPr>
    <pageSetUpPr fitToPage="1"/>
  </sheetPr>
  <dimension ref="A1:S66"/>
  <sheetViews>
    <sheetView showGridLines="0" tabSelected="1" topLeftCell="I17" zoomScaleNormal="100" zoomScaleSheetLayoutView="40" zoomScalePageLayoutView="40" workbookViewId="0">
      <selection activeCell="N20" sqref="N20"/>
    </sheetView>
  </sheetViews>
  <sheetFormatPr baseColWidth="10" defaultColWidth="11.44140625" defaultRowHeight="12.6" x14ac:dyDescent="0.25"/>
  <cols>
    <col min="1" max="1" width="8" style="1" customWidth="1"/>
    <col min="2" max="2" width="9.109375" style="1" customWidth="1"/>
    <col min="3" max="3" width="11" style="1" customWidth="1"/>
    <col min="4" max="4" width="13.77734375" style="1" customWidth="1"/>
    <col min="5" max="5" width="11" style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9" style="1" customWidth="1"/>
    <col min="12" max="13" width="17.33203125" style="1" customWidth="1"/>
    <col min="14" max="14" width="21.5546875" style="1" customWidth="1"/>
    <col min="15" max="16384" width="11.44140625" style="1"/>
  </cols>
  <sheetData>
    <row r="1" spans="1:19" ht="37.200000000000003" customHeight="1" x14ac:dyDescent="0.25">
      <c r="A1" s="142"/>
      <c r="B1" s="143"/>
      <c r="C1" s="143"/>
      <c r="D1" s="143"/>
      <c r="E1" s="143"/>
      <c r="F1" s="148" t="s">
        <v>50</v>
      </c>
      <c r="G1" s="148"/>
      <c r="H1" s="148"/>
      <c r="I1" s="148"/>
      <c r="J1" s="148"/>
      <c r="K1" s="148"/>
      <c r="L1" s="151"/>
      <c r="M1" s="152"/>
      <c r="N1" s="153"/>
    </row>
    <row r="2" spans="1:19" ht="36.6" customHeight="1" x14ac:dyDescent="0.25">
      <c r="A2" s="144"/>
      <c r="B2" s="145"/>
      <c r="C2" s="145"/>
      <c r="D2" s="145"/>
      <c r="E2" s="145"/>
      <c r="F2" s="149"/>
      <c r="G2" s="149"/>
      <c r="H2" s="149"/>
      <c r="I2" s="149"/>
      <c r="J2" s="149"/>
      <c r="K2" s="149"/>
      <c r="L2" s="154"/>
      <c r="M2" s="155"/>
      <c r="N2" s="156"/>
    </row>
    <row r="3" spans="1:19" ht="15.75" customHeight="1" x14ac:dyDescent="0.25">
      <c r="A3" s="144"/>
      <c r="B3" s="145"/>
      <c r="C3" s="145"/>
      <c r="D3" s="145"/>
      <c r="E3" s="145"/>
      <c r="F3" s="149"/>
      <c r="G3" s="149"/>
      <c r="H3" s="149"/>
      <c r="I3" s="149"/>
      <c r="J3" s="149"/>
      <c r="K3" s="149"/>
      <c r="L3" s="149" t="s">
        <v>49</v>
      </c>
      <c r="M3" s="157"/>
      <c r="N3" s="158"/>
    </row>
    <row r="4" spans="1:19" ht="15.75" customHeight="1" x14ac:dyDescent="0.25">
      <c r="A4" s="146"/>
      <c r="B4" s="147"/>
      <c r="C4" s="147"/>
      <c r="D4" s="147"/>
      <c r="E4" s="147"/>
      <c r="F4" s="149"/>
      <c r="G4" s="149"/>
      <c r="H4" s="149"/>
      <c r="I4" s="149"/>
      <c r="J4" s="149"/>
      <c r="K4" s="149"/>
      <c r="L4" s="159" t="s">
        <v>48</v>
      </c>
      <c r="M4" s="12"/>
      <c r="N4" s="161"/>
    </row>
    <row r="5" spans="1:19" ht="15.75" customHeight="1" x14ac:dyDescent="0.25">
      <c r="A5" s="163" t="s">
        <v>47</v>
      </c>
      <c r="B5" s="164"/>
      <c r="C5" s="164"/>
      <c r="D5" s="164"/>
      <c r="E5" s="164"/>
      <c r="F5" s="149"/>
      <c r="G5" s="149"/>
      <c r="H5" s="149"/>
      <c r="I5" s="149"/>
      <c r="J5" s="149"/>
      <c r="K5" s="149"/>
      <c r="L5" s="160"/>
      <c r="M5" s="13">
        <v>45493</v>
      </c>
      <c r="N5" s="162"/>
    </row>
    <row r="6" spans="1:19" ht="12" customHeight="1" thickBot="1" x14ac:dyDescent="0.3">
      <c r="A6" s="165" t="s">
        <v>46</v>
      </c>
      <c r="B6" s="166"/>
      <c r="C6" s="166"/>
      <c r="D6" s="166"/>
      <c r="E6" s="166"/>
      <c r="F6" s="150"/>
      <c r="G6" s="150"/>
      <c r="H6" s="150"/>
      <c r="I6" s="150"/>
      <c r="J6" s="150"/>
      <c r="K6" s="150"/>
      <c r="L6" s="14"/>
      <c r="M6" s="15"/>
      <c r="N6" s="16"/>
    </row>
    <row r="7" spans="1:19" s="10" customFormat="1" ht="13.8" x14ac:dyDescent="0.25">
      <c r="A7" s="139" t="s">
        <v>45</v>
      </c>
      <c r="B7" s="140"/>
      <c r="C7" s="140"/>
      <c r="D7" s="17"/>
      <c r="E7" s="18"/>
      <c r="F7" s="18"/>
      <c r="G7" s="18"/>
      <c r="H7" s="18"/>
      <c r="I7" s="18"/>
      <c r="J7" s="18"/>
      <c r="K7" s="18"/>
      <c r="L7" s="19"/>
      <c r="M7" s="19"/>
      <c r="N7" s="20"/>
    </row>
    <row r="8" spans="1:19" s="9" customFormat="1" ht="16.5" customHeight="1" x14ac:dyDescent="0.3">
      <c r="A8" s="136" t="s">
        <v>44</v>
      </c>
      <c r="B8" s="137"/>
      <c r="C8" s="137"/>
      <c r="D8" s="21"/>
      <c r="E8" s="141" t="s">
        <v>43</v>
      </c>
      <c r="F8" s="141"/>
      <c r="G8" s="141"/>
      <c r="H8" s="141"/>
      <c r="I8" s="141"/>
      <c r="J8" s="141"/>
      <c r="K8" s="141"/>
      <c r="L8" s="22"/>
      <c r="M8" s="22"/>
      <c r="N8" s="23"/>
    </row>
    <row r="9" spans="1:19" s="9" customFormat="1" ht="16.5" customHeight="1" x14ac:dyDescent="0.3">
      <c r="A9" s="136" t="s">
        <v>42</v>
      </c>
      <c r="B9" s="137"/>
      <c r="C9" s="137"/>
      <c r="D9" s="21"/>
      <c r="E9" s="138" t="s">
        <v>41</v>
      </c>
      <c r="F9" s="138"/>
      <c r="G9" s="138"/>
      <c r="H9" s="138"/>
      <c r="I9" s="138"/>
      <c r="J9" s="138"/>
      <c r="K9" s="138"/>
      <c r="L9" s="22"/>
      <c r="M9" s="22"/>
      <c r="N9" s="23"/>
    </row>
    <row r="10" spans="1:19" s="9" customFormat="1" ht="16.5" customHeight="1" x14ac:dyDescent="0.3">
      <c r="A10" s="136" t="s">
        <v>40</v>
      </c>
      <c r="B10" s="137"/>
      <c r="C10" s="137"/>
      <c r="D10" s="21"/>
      <c r="E10" s="138">
        <v>960582736</v>
      </c>
      <c r="F10" s="138"/>
      <c r="G10" s="138"/>
      <c r="H10" s="138"/>
      <c r="I10" s="138"/>
      <c r="J10" s="138"/>
      <c r="K10" s="138"/>
      <c r="L10" s="22"/>
      <c r="M10" s="22"/>
      <c r="N10" s="23"/>
    </row>
    <row r="11" spans="1:19" s="9" customFormat="1" ht="16.5" customHeight="1" x14ac:dyDescent="0.3">
      <c r="A11" s="136" t="s">
        <v>39</v>
      </c>
      <c r="B11" s="137"/>
      <c r="C11" s="137"/>
      <c r="D11" s="21"/>
      <c r="E11" s="138" t="s">
        <v>38</v>
      </c>
      <c r="F11" s="138"/>
      <c r="G11" s="138"/>
      <c r="H11" s="138"/>
      <c r="I11" s="138"/>
      <c r="J11" s="138"/>
      <c r="K11" s="138"/>
      <c r="L11" s="22"/>
      <c r="M11" s="22"/>
      <c r="N11" s="23"/>
    </row>
    <row r="12" spans="1:19" ht="42.6" thickBot="1" x14ac:dyDescent="0.35">
      <c r="A12" s="24"/>
      <c r="B12" s="18"/>
      <c r="C12" s="18"/>
      <c r="D12" s="18"/>
      <c r="E12" s="18"/>
      <c r="F12" s="18"/>
      <c r="G12" s="18"/>
      <c r="H12" s="18"/>
      <c r="I12" s="18"/>
      <c r="J12" s="18"/>
      <c r="K12" s="25"/>
      <c r="L12" s="25" t="s">
        <v>37</v>
      </c>
      <c r="M12" s="25"/>
      <c r="N12" s="26"/>
    </row>
    <row r="13" spans="1:19" ht="45.6" customHeight="1" x14ac:dyDescent="0.25">
      <c r="A13" s="27" t="s">
        <v>36</v>
      </c>
      <c r="B13" s="28" t="s">
        <v>35</v>
      </c>
      <c r="C13" s="28" t="s">
        <v>34</v>
      </c>
      <c r="D13" s="28" t="s">
        <v>33</v>
      </c>
      <c r="E13" s="28" t="s">
        <v>32</v>
      </c>
      <c r="F13" s="96" t="s">
        <v>13</v>
      </c>
      <c r="G13" s="96"/>
      <c r="H13" s="96"/>
      <c r="I13" s="96"/>
      <c r="J13" s="96"/>
      <c r="K13" s="96"/>
      <c r="L13" s="28" t="s">
        <v>31</v>
      </c>
      <c r="M13" s="28" t="s">
        <v>30</v>
      </c>
      <c r="N13" s="29" t="s">
        <v>29</v>
      </c>
      <c r="P13" s="2"/>
      <c r="Q13" s="2"/>
      <c r="R13" s="2"/>
      <c r="S13" s="2"/>
    </row>
    <row r="14" spans="1:19" ht="13.8" x14ac:dyDescent="0.25">
      <c r="A14" s="121" t="s">
        <v>28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3"/>
      <c r="N14" s="124"/>
    </row>
    <row r="15" spans="1:19" s="5" customFormat="1" ht="41.4" customHeight="1" x14ac:dyDescent="0.3">
      <c r="A15" s="30">
        <v>1</v>
      </c>
      <c r="B15" s="31"/>
      <c r="C15" s="31"/>
      <c r="D15" s="31"/>
      <c r="E15" s="32"/>
      <c r="F15" s="118" t="s">
        <v>23</v>
      </c>
      <c r="G15" s="119"/>
      <c r="H15" s="119"/>
      <c r="I15" s="119"/>
      <c r="J15" s="119"/>
      <c r="K15" s="120"/>
      <c r="L15" s="33"/>
      <c r="M15" s="33"/>
      <c r="N15" s="34"/>
      <c r="P15" s="6"/>
      <c r="Q15" s="6"/>
      <c r="R15" s="6"/>
      <c r="S15" s="6"/>
    </row>
    <row r="16" spans="1:19" s="5" customFormat="1" ht="30.6" customHeight="1" x14ac:dyDescent="0.3">
      <c r="A16" s="35">
        <v>1.1000000000000001</v>
      </c>
      <c r="B16" s="36" t="s">
        <v>19</v>
      </c>
      <c r="C16" s="36">
        <v>14</v>
      </c>
      <c r="D16" s="36">
        <v>1</v>
      </c>
      <c r="E16" s="37">
        <v>10</v>
      </c>
      <c r="F16" s="128" t="s">
        <v>18</v>
      </c>
      <c r="G16" s="128"/>
      <c r="H16" s="128"/>
      <c r="I16" s="128"/>
      <c r="J16" s="128"/>
      <c r="K16" s="128"/>
      <c r="L16" s="38">
        <f>SUM(L41:L46)</f>
        <v>439.98988888888891</v>
      </c>
      <c r="M16" s="39">
        <f>L16*30</f>
        <v>13199.696666666667</v>
      </c>
      <c r="N16" s="40">
        <f>M16*E16</f>
        <v>131996.96666666667</v>
      </c>
      <c r="O16" s="7"/>
      <c r="P16" s="6"/>
      <c r="Q16" s="6"/>
      <c r="R16" s="6"/>
      <c r="S16" s="6"/>
    </row>
    <row r="17" spans="1:19" s="5" customFormat="1" ht="41.4" customHeight="1" x14ac:dyDescent="0.3">
      <c r="A17" s="30">
        <v>2</v>
      </c>
      <c r="B17" s="31"/>
      <c r="C17" s="31"/>
      <c r="D17" s="31"/>
      <c r="E17" s="32"/>
      <c r="F17" s="118" t="s">
        <v>22</v>
      </c>
      <c r="G17" s="119"/>
      <c r="H17" s="119"/>
      <c r="I17" s="119"/>
      <c r="J17" s="119"/>
      <c r="K17" s="120"/>
      <c r="L17" s="33"/>
      <c r="M17" s="33"/>
      <c r="N17" s="34"/>
      <c r="P17" s="6"/>
      <c r="Q17" s="6"/>
      <c r="R17" s="6"/>
      <c r="S17" s="6"/>
    </row>
    <row r="18" spans="1:19" s="5" customFormat="1" ht="30" customHeight="1" x14ac:dyDescent="0.3">
      <c r="A18" s="35">
        <v>2.1</v>
      </c>
      <c r="B18" s="36" t="s">
        <v>19</v>
      </c>
      <c r="C18" s="36">
        <v>14</v>
      </c>
      <c r="D18" s="36">
        <v>1</v>
      </c>
      <c r="E18" s="37">
        <v>10</v>
      </c>
      <c r="F18" s="128" t="s">
        <v>18</v>
      </c>
      <c r="G18" s="128"/>
      <c r="H18" s="128"/>
      <c r="I18" s="128"/>
      <c r="J18" s="128"/>
      <c r="K18" s="128"/>
      <c r="L18" s="38">
        <f>SUM(L41:L46)+30</f>
        <v>469.98988888888891</v>
      </c>
      <c r="M18" s="39">
        <f>L18*30</f>
        <v>14099.696666666667</v>
      </c>
      <c r="N18" s="40">
        <f>M18*E18</f>
        <v>140996.96666666667</v>
      </c>
      <c r="P18" s="6"/>
      <c r="Q18" s="6"/>
      <c r="R18" s="6"/>
      <c r="S18" s="6"/>
    </row>
    <row r="19" spans="1:19" s="5" customFormat="1" ht="30" customHeight="1" x14ac:dyDescent="0.3">
      <c r="A19" s="30">
        <v>3</v>
      </c>
      <c r="B19" s="31"/>
      <c r="C19" s="31"/>
      <c r="D19" s="31"/>
      <c r="E19" s="32"/>
      <c r="F19" s="118" t="s">
        <v>21</v>
      </c>
      <c r="G19" s="119"/>
      <c r="H19" s="119"/>
      <c r="I19" s="119"/>
      <c r="J19" s="119"/>
      <c r="K19" s="120"/>
      <c r="L19" s="33"/>
      <c r="M19" s="33"/>
      <c r="N19" s="34"/>
      <c r="P19" s="6"/>
      <c r="Q19" s="6"/>
      <c r="R19" s="6"/>
      <c r="S19" s="6"/>
    </row>
    <row r="20" spans="1:19" s="5" customFormat="1" ht="30" customHeight="1" x14ac:dyDescent="0.3">
      <c r="A20" s="35">
        <v>3.1</v>
      </c>
      <c r="B20" s="36" t="s">
        <v>19</v>
      </c>
      <c r="C20" s="36">
        <v>14</v>
      </c>
      <c r="D20" s="36">
        <v>1</v>
      </c>
      <c r="E20" s="37">
        <v>10</v>
      </c>
      <c r="F20" s="128" t="s">
        <v>18</v>
      </c>
      <c r="G20" s="128"/>
      <c r="H20" s="128"/>
      <c r="I20" s="128"/>
      <c r="J20" s="128"/>
      <c r="K20" s="128"/>
      <c r="L20" s="38">
        <f>SUM(L41:L46)+60</f>
        <v>499.98988888888891</v>
      </c>
      <c r="M20" s="39">
        <f>L20*30</f>
        <v>14999.696666666667</v>
      </c>
      <c r="N20" s="40">
        <f>M20*E20</f>
        <v>149996.96666666667</v>
      </c>
      <c r="P20" s="6"/>
      <c r="Q20" s="6"/>
      <c r="R20" s="6"/>
      <c r="S20" s="6"/>
    </row>
    <row r="21" spans="1:19" ht="14.4" x14ac:dyDescent="0.25">
      <c r="A21" s="30">
        <v>4</v>
      </c>
      <c r="B21" s="31"/>
      <c r="C21" s="31"/>
      <c r="D21" s="31"/>
      <c r="E21" s="32"/>
      <c r="F21" s="118" t="s">
        <v>20</v>
      </c>
      <c r="G21" s="119"/>
      <c r="H21" s="119"/>
      <c r="I21" s="119"/>
      <c r="J21" s="119"/>
      <c r="K21" s="120"/>
      <c r="L21" s="33"/>
      <c r="M21" s="33"/>
      <c r="N21" s="34"/>
      <c r="P21" s="2"/>
      <c r="Q21" s="2"/>
      <c r="R21" s="2"/>
      <c r="S21" s="2"/>
    </row>
    <row r="22" spans="1:19" ht="31.8" customHeight="1" x14ac:dyDescent="0.25">
      <c r="A22" s="35">
        <v>4.0999999999999996</v>
      </c>
      <c r="B22" s="36" t="s">
        <v>19</v>
      </c>
      <c r="C22" s="36">
        <v>14</v>
      </c>
      <c r="D22" s="36">
        <v>1</v>
      </c>
      <c r="E22" s="37">
        <v>10</v>
      </c>
      <c r="F22" s="128" t="s">
        <v>18</v>
      </c>
      <c r="G22" s="128"/>
      <c r="H22" s="128"/>
      <c r="I22" s="128"/>
      <c r="J22" s="128"/>
      <c r="K22" s="128"/>
      <c r="L22" s="38">
        <f>SUM(L41:L46)+90</f>
        <v>529.98988888888891</v>
      </c>
      <c r="M22" s="39">
        <f>L22*30</f>
        <v>15899.696666666667</v>
      </c>
      <c r="N22" s="40">
        <f>M22*E22</f>
        <v>158996.96666666667</v>
      </c>
      <c r="P22" s="2"/>
      <c r="Q22" s="2"/>
      <c r="R22" s="2"/>
      <c r="S22" s="2"/>
    </row>
    <row r="23" spans="1:19" ht="32.25" customHeight="1" x14ac:dyDescent="0.25">
      <c r="A23" s="129" t="s">
        <v>17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41"/>
      <c r="N23" s="40">
        <f>N16+N18+N20+N22</f>
        <v>581987.8666666667</v>
      </c>
      <c r="P23" s="2"/>
      <c r="Q23" s="2"/>
      <c r="R23" s="2"/>
      <c r="S23" s="2"/>
    </row>
    <row r="24" spans="1:19" s="3" customFormat="1" ht="23.25" customHeight="1" x14ac:dyDescent="0.3">
      <c r="A24" s="42"/>
      <c r="B24" s="43"/>
      <c r="C24" s="43"/>
      <c r="D24" s="43"/>
      <c r="E24" s="44"/>
      <c r="F24" s="131" t="s">
        <v>16</v>
      </c>
      <c r="G24" s="132"/>
      <c r="H24" s="132"/>
      <c r="I24" s="132"/>
      <c r="J24" s="132"/>
      <c r="K24" s="132"/>
      <c r="L24" s="133">
        <v>0.18</v>
      </c>
      <c r="M24" s="134"/>
      <c r="N24" s="40">
        <f>+L24*N23</f>
        <v>104757.81600000001</v>
      </c>
      <c r="P24" s="4"/>
      <c r="Q24" s="4"/>
      <c r="R24" s="4"/>
      <c r="S24" s="4"/>
    </row>
    <row r="25" spans="1:19" s="3" customFormat="1" ht="23.25" customHeight="1" thickBot="1" x14ac:dyDescent="0.35">
      <c r="A25" s="110" t="s">
        <v>15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45"/>
      <c r="N25" s="46">
        <f>+N24+N23</f>
        <v>686745.68266666669</v>
      </c>
      <c r="P25" s="4"/>
      <c r="Q25" s="4"/>
      <c r="R25" s="4"/>
      <c r="S25" s="4"/>
    </row>
    <row r="26" spans="1:19" s="3" customFormat="1" ht="23.25" customHeight="1" x14ac:dyDescent="0.25">
      <c r="A26" s="47"/>
      <c r="B26" s="48"/>
      <c r="C26" s="48"/>
      <c r="D26" s="48"/>
      <c r="E26" s="48"/>
      <c r="F26" s="49"/>
      <c r="G26" s="49"/>
      <c r="H26" s="49"/>
      <c r="I26" s="49"/>
      <c r="J26" s="49"/>
      <c r="K26" s="49"/>
      <c r="L26" s="50"/>
      <c r="M26" s="50"/>
      <c r="N26" s="51"/>
      <c r="P26" s="4"/>
      <c r="Q26" s="4"/>
      <c r="R26" s="4"/>
      <c r="S26" s="4"/>
    </row>
    <row r="27" spans="1:19" s="3" customFormat="1" ht="23.25" customHeight="1" thickBot="1" x14ac:dyDescent="0.3">
      <c r="A27" s="52"/>
      <c r="B27" s="53"/>
      <c r="C27" s="53"/>
      <c r="D27" s="53"/>
      <c r="E27" s="53"/>
      <c r="F27" s="112" t="s">
        <v>14</v>
      </c>
      <c r="G27" s="112"/>
      <c r="H27" s="18"/>
      <c r="I27" s="18"/>
      <c r="J27" s="18"/>
      <c r="K27" s="18"/>
      <c r="L27" s="18"/>
      <c r="M27" s="18"/>
      <c r="N27" s="54"/>
      <c r="P27" s="4"/>
      <c r="Q27" s="4"/>
      <c r="R27" s="4"/>
      <c r="S27" s="4"/>
    </row>
    <row r="28" spans="1:19" s="3" customFormat="1" ht="23.25" customHeight="1" x14ac:dyDescent="0.25">
      <c r="A28" s="52"/>
      <c r="B28" s="53"/>
      <c r="C28" s="53"/>
      <c r="D28" s="53"/>
      <c r="E28" s="53"/>
      <c r="F28" s="113" t="s">
        <v>13</v>
      </c>
      <c r="G28" s="114"/>
      <c r="H28" s="115"/>
      <c r="I28" s="116" t="s">
        <v>12</v>
      </c>
      <c r="J28" s="114"/>
      <c r="K28" s="114"/>
      <c r="L28" s="114" t="s">
        <v>11</v>
      </c>
      <c r="M28" s="117"/>
      <c r="N28" s="115"/>
      <c r="P28" s="4"/>
      <c r="Q28" s="4"/>
      <c r="R28" s="4"/>
      <c r="S28" s="4"/>
    </row>
    <row r="29" spans="1:19" s="3" customFormat="1" ht="23.25" customHeight="1" x14ac:dyDescent="0.3">
      <c r="A29" s="55"/>
      <c r="B29" s="56"/>
      <c r="C29" s="56"/>
      <c r="D29" s="56"/>
      <c r="E29" s="56"/>
      <c r="F29" s="91" t="s">
        <v>10</v>
      </c>
      <c r="G29" s="92"/>
      <c r="H29" s="93"/>
      <c r="I29" s="94" t="s">
        <v>9</v>
      </c>
      <c r="J29" s="95"/>
      <c r="K29" s="95"/>
      <c r="L29" s="95" t="s">
        <v>9</v>
      </c>
      <c r="M29" s="100"/>
      <c r="N29" s="101"/>
      <c r="P29" s="4"/>
      <c r="Q29" s="4"/>
      <c r="R29" s="4"/>
      <c r="S29" s="4"/>
    </row>
    <row r="30" spans="1:19" s="3" customFormat="1" ht="23.25" customHeight="1" x14ac:dyDescent="0.3">
      <c r="A30" s="55"/>
      <c r="B30" s="56"/>
      <c r="C30" s="56"/>
      <c r="D30" s="56"/>
      <c r="E30" s="56"/>
      <c r="F30" s="91" t="s">
        <v>8</v>
      </c>
      <c r="G30" s="92"/>
      <c r="H30" s="93"/>
      <c r="I30" s="94" t="s">
        <v>7</v>
      </c>
      <c r="J30" s="95"/>
      <c r="K30" s="95"/>
      <c r="L30" s="95" t="s">
        <v>7</v>
      </c>
      <c r="M30" s="100"/>
      <c r="N30" s="101"/>
      <c r="P30" s="4"/>
      <c r="Q30" s="4"/>
      <c r="R30" s="4"/>
      <c r="S30" s="4"/>
    </row>
    <row r="31" spans="1:19" ht="13.8" x14ac:dyDescent="0.25">
      <c r="A31" s="55"/>
      <c r="B31" s="57"/>
      <c r="C31" s="57"/>
      <c r="D31" s="57"/>
      <c r="E31" s="57"/>
      <c r="F31" s="91" t="s">
        <v>6</v>
      </c>
      <c r="G31" s="92"/>
      <c r="H31" s="93"/>
      <c r="I31" s="109">
        <v>0</v>
      </c>
      <c r="J31" s="95"/>
      <c r="K31" s="95"/>
      <c r="L31" s="95">
        <v>0</v>
      </c>
      <c r="M31" s="100"/>
      <c r="N31" s="101"/>
      <c r="P31" s="2"/>
      <c r="Q31" s="2"/>
      <c r="R31" s="2"/>
      <c r="S31" s="2"/>
    </row>
    <row r="32" spans="1:19" ht="13.8" x14ac:dyDescent="0.25">
      <c r="A32" s="55"/>
      <c r="B32" s="57"/>
      <c r="C32" s="57"/>
      <c r="D32" s="57"/>
      <c r="E32" s="57"/>
      <c r="F32" s="135" t="s">
        <v>5</v>
      </c>
      <c r="G32" s="92"/>
      <c r="H32" s="93"/>
      <c r="I32" s="94">
        <v>10</v>
      </c>
      <c r="J32" s="95"/>
      <c r="K32" s="95"/>
      <c r="L32" s="95">
        <v>10</v>
      </c>
      <c r="M32" s="100"/>
      <c r="N32" s="101"/>
    </row>
    <row r="33" spans="1:17" ht="13.8" x14ac:dyDescent="0.25">
      <c r="A33" s="55"/>
      <c r="B33" s="57"/>
      <c r="C33" s="57"/>
      <c r="D33" s="57"/>
      <c r="E33" s="57"/>
      <c r="F33" s="91" t="s">
        <v>4</v>
      </c>
      <c r="G33" s="92"/>
      <c r="H33" s="93"/>
      <c r="I33" s="94" t="s">
        <v>2</v>
      </c>
      <c r="J33" s="95"/>
      <c r="K33" s="95"/>
      <c r="L33" s="95" t="s">
        <v>2</v>
      </c>
      <c r="M33" s="100"/>
      <c r="N33" s="101"/>
    </row>
    <row r="34" spans="1:17" ht="13.8" x14ac:dyDescent="0.25">
      <c r="A34" s="55"/>
      <c r="B34" s="57"/>
      <c r="C34" s="57"/>
      <c r="D34" s="57"/>
      <c r="E34" s="57"/>
      <c r="F34" s="91" t="s">
        <v>3</v>
      </c>
      <c r="G34" s="92"/>
      <c r="H34" s="93"/>
      <c r="I34" s="94" t="s">
        <v>2</v>
      </c>
      <c r="J34" s="95"/>
      <c r="K34" s="95"/>
      <c r="L34" s="95" t="s">
        <v>2</v>
      </c>
      <c r="M34" s="100"/>
      <c r="N34" s="101"/>
    </row>
    <row r="35" spans="1:17" ht="14.4" thickBot="1" x14ac:dyDescent="0.3">
      <c r="A35" s="55"/>
      <c r="B35" s="57"/>
      <c r="C35" s="57"/>
      <c r="D35" s="57"/>
      <c r="E35" s="57"/>
      <c r="F35" s="102" t="s">
        <v>1</v>
      </c>
      <c r="G35" s="103"/>
      <c r="H35" s="104"/>
      <c r="I35" s="105" t="s">
        <v>0</v>
      </c>
      <c r="J35" s="106"/>
      <c r="K35" s="106"/>
      <c r="L35" s="106" t="s">
        <v>0</v>
      </c>
      <c r="M35" s="107"/>
      <c r="N35" s="108"/>
    </row>
    <row r="36" spans="1:17" ht="14.4" thickBot="1" x14ac:dyDescent="0.3">
      <c r="A36" s="58"/>
      <c r="B36" s="59"/>
      <c r="C36" s="59"/>
      <c r="D36" s="59"/>
      <c r="E36" s="59"/>
      <c r="F36" s="60"/>
      <c r="G36" s="60"/>
      <c r="H36" s="60"/>
      <c r="I36" s="61"/>
      <c r="J36" s="61"/>
      <c r="K36" s="61"/>
      <c r="L36" s="60"/>
      <c r="M36" s="60"/>
      <c r="N36" s="62"/>
    </row>
    <row r="37" spans="1:17" ht="13.8" x14ac:dyDescent="0.25">
      <c r="A37" s="63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7" ht="13.8" x14ac:dyDescent="0.25">
      <c r="A38" s="6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7" ht="16.2" thickBot="1" x14ac:dyDescent="0.4">
      <c r="A39" s="125" t="s">
        <v>28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7"/>
      <c r="N39" s="64"/>
    </row>
    <row r="40" spans="1:17" ht="45.6" customHeight="1" x14ac:dyDescent="0.35">
      <c r="A40" s="97" t="s">
        <v>36</v>
      </c>
      <c r="B40" s="98"/>
      <c r="C40" s="98"/>
      <c r="D40" s="98"/>
      <c r="E40" s="99"/>
      <c r="F40" s="96" t="s">
        <v>13</v>
      </c>
      <c r="G40" s="96"/>
      <c r="H40" s="96"/>
      <c r="I40" s="96"/>
      <c r="J40" s="96"/>
      <c r="K40" s="96"/>
      <c r="L40" s="28" t="s">
        <v>31</v>
      </c>
      <c r="M40" s="64"/>
      <c r="N40" s="8"/>
      <c r="O40" s="2"/>
      <c r="P40" s="2"/>
      <c r="Q40" s="2"/>
    </row>
    <row r="41" spans="1:17" ht="15.6" x14ac:dyDescent="0.35">
      <c r="A41" s="65"/>
      <c r="B41" s="66"/>
      <c r="C41" s="66"/>
      <c r="D41" s="66"/>
      <c r="E41" s="67">
        <v>1</v>
      </c>
      <c r="F41" s="88" t="s">
        <v>27</v>
      </c>
      <c r="G41" s="89"/>
      <c r="H41" s="89"/>
      <c r="I41" s="89"/>
      <c r="J41" s="89"/>
      <c r="K41" s="90"/>
      <c r="L41" s="70">
        <v>190</v>
      </c>
      <c r="M41" s="64"/>
    </row>
    <row r="42" spans="1:17" ht="15.6" x14ac:dyDescent="0.35">
      <c r="A42" s="65"/>
      <c r="B42" s="66"/>
      <c r="C42" s="66"/>
      <c r="D42" s="66"/>
      <c r="E42" s="67">
        <v>2</v>
      </c>
      <c r="F42" s="88" t="s">
        <v>60</v>
      </c>
      <c r="G42" s="89"/>
      <c r="H42" s="89"/>
      <c r="I42" s="89"/>
      <c r="J42" s="89"/>
      <c r="K42" s="90"/>
      <c r="L42" s="70">
        <v>70.08</v>
      </c>
      <c r="M42" s="167"/>
    </row>
    <row r="43" spans="1:17" ht="15.6" customHeight="1" x14ac:dyDescent="0.35">
      <c r="A43" s="71"/>
      <c r="B43" s="72"/>
      <c r="C43" s="72"/>
      <c r="D43" s="72"/>
      <c r="E43" s="67">
        <v>3</v>
      </c>
      <c r="F43" s="88" t="s">
        <v>26</v>
      </c>
      <c r="G43" s="89"/>
      <c r="H43" s="89"/>
      <c r="I43" s="89"/>
      <c r="J43" s="89"/>
      <c r="K43" s="90"/>
      <c r="L43" s="73">
        <v>28.222222222222221</v>
      </c>
      <c r="M43" s="167"/>
    </row>
    <row r="44" spans="1:17" ht="15.6" x14ac:dyDescent="0.35">
      <c r="A44" s="65"/>
      <c r="B44" s="66"/>
      <c r="C44" s="66"/>
      <c r="D44" s="66"/>
      <c r="E44" s="67">
        <v>4</v>
      </c>
      <c r="F44" s="88" t="s">
        <v>25</v>
      </c>
      <c r="G44" s="89"/>
      <c r="H44" s="68"/>
      <c r="I44" s="68"/>
      <c r="J44" s="68"/>
      <c r="K44" s="69"/>
      <c r="L44" s="70">
        <v>48.521000000000008</v>
      </c>
      <c r="M44" s="64"/>
    </row>
    <row r="45" spans="1:17" ht="15.6" x14ac:dyDescent="0.35">
      <c r="A45" s="65"/>
      <c r="B45" s="66"/>
      <c r="C45" s="66"/>
      <c r="D45" s="66"/>
      <c r="E45" s="67">
        <v>5</v>
      </c>
      <c r="F45" s="88" t="s">
        <v>24</v>
      </c>
      <c r="G45" s="89"/>
      <c r="H45" s="89"/>
      <c r="I45" s="89"/>
      <c r="J45" s="89"/>
      <c r="K45" s="90"/>
      <c r="L45" s="70">
        <v>18.166666666666664</v>
      </c>
      <c r="M45" s="64"/>
    </row>
    <row r="46" spans="1:17" ht="15.6" customHeight="1" x14ac:dyDescent="0.35">
      <c r="A46" s="74"/>
      <c r="B46" s="75"/>
      <c r="C46" s="75"/>
      <c r="D46" s="75"/>
      <c r="E46" s="67">
        <v>6</v>
      </c>
      <c r="F46" s="88" t="s">
        <v>61</v>
      </c>
      <c r="G46" s="89"/>
      <c r="H46" s="89"/>
      <c r="I46" s="89"/>
      <c r="J46" s="89"/>
      <c r="K46" s="90"/>
      <c r="L46" s="76">
        <v>85</v>
      </c>
      <c r="M46" s="64"/>
    </row>
    <row r="47" spans="1:17" ht="27" customHeight="1" x14ac:dyDescent="0.35">
      <c r="A47" s="85" t="s">
        <v>52</v>
      </c>
      <c r="B47" s="86"/>
      <c r="C47" s="86"/>
      <c r="D47" s="86"/>
      <c r="E47" s="87"/>
      <c r="F47" s="77" t="s">
        <v>56</v>
      </c>
      <c r="G47" s="77"/>
      <c r="H47" s="77"/>
      <c r="I47" s="77"/>
      <c r="J47" s="77"/>
      <c r="K47" s="77"/>
      <c r="L47" s="78">
        <f>SUM(L41:L46)</f>
        <v>439.98988888888891</v>
      </c>
      <c r="M47" s="64"/>
    </row>
    <row r="48" spans="1:17" ht="16.2" customHeight="1" x14ac:dyDescent="0.35">
      <c r="A48" s="81"/>
      <c r="B48" s="82"/>
      <c r="C48" s="82"/>
      <c r="D48" s="82"/>
      <c r="E48" s="83">
        <v>7</v>
      </c>
      <c r="F48" s="84"/>
      <c r="G48" s="84"/>
      <c r="H48" s="84"/>
      <c r="I48" s="84"/>
      <c r="J48" s="84"/>
      <c r="K48" s="84"/>
      <c r="L48" s="76">
        <v>30</v>
      </c>
      <c r="M48" s="64"/>
    </row>
    <row r="49" spans="1:14" ht="27" customHeight="1" x14ac:dyDescent="0.35">
      <c r="A49" s="85" t="s">
        <v>53</v>
      </c>
      <c r="B49" s="86"/>
      <c r="C49" s="86"/>
      <c r="D49" s="86"/>
      <c r="E49" s="87"/>
      <c r="F49" s="77" t="s">
        <v>57</v>
      </c>
      <c r="G49" s="77"/>
      <c r="H49" s="77"/>
      <c r="I49" s="77"/>
      <c r="J49" s="77"/>
      <c r="K49" s="77"/>
      <c r="L49" s="78">
        <f>SUM(L41:L46)+L48</f>
        <v>469.98988888888891</v>
      </c>
      <c r="M49" s="64"/>
    </row>
    <row r="50" spans="1:14" ht="15.6" x14ac:dyDescent="0.35">
      <c r="A50" s="74"/>
      <c r="B50" s="75"/>
      <c r="C50" s="75"/>
      <c r="D50" s="75"/>
      <c r="E50" s="67">
        <v>8</v>
      </c>
      <c r="F50" s="79" t="s">
        <v>51</v>
      </c>
      <c r="G50" s="80"/>
      <c r="H50" s="80"/>
      <c r="I50" s="80"/>
      <c r="J50" s="80"/>
      <c r="K50" s="80"/>
      <c r="L50" s="76">
        <v>30</v>
      </c>
      <c r="M50" s="64"/>
    </row>
    <row r="51" spans="1:14" ht="27" customHeight="1" x14ac:dyDescent="0.35">
      <c r="A51" s="85" t="s">
        <v>54</v>
      </c>
      <c r="B51" s="86"/>
      <c r="C51" s="86"/>
      <c r="D51" s="86"/>
      <c r="E51" s="87"/>
      <c r="F51" s="77" t="s">
        <v>58</v>
      </c>
      <c r="G51" s="77"/>
      <c r="H51" s="77"/>
      <c r="I51" s="77"/>
      <c r="J51" s="77"/>
      <c r="K51" s="77"/>
      <c r="L51" s="78">
        <f>SUM(L41:L46)+L48+L50</f>
        <v>499.98988888888891</v>
      </c>
      <c r="M51" s="64"/>
    </row>
    <row r="52" spans="1:14" ht="15.6" x14ac:dyDescent="0.35">
      <c r="A52" s="74"/>
      <c r="B52" s="75"/>
      <c r="C52" s="75"/>
      <c r="D52" s="75"/>
      <c r="E52" s="67">
        <v>9</v>
      </c>
      <c r="F52" s="79" t="s">
        <v>51</v>
      </c>
      <c r="G52" s="80"/>
      <c r="H52" s="80"/>
      <c r="I52" s="80"/>
      <c r="J52" s="80"/>
      <c r="K52" s="80"/>
      <c r="L52" s="76">
        <v>30</v>
      </c>
      <c r="M52" s="64"/>
    </row>
    <row r="53" spans="1:14" ht="26.4" customHeight="1" x14ac:dyDescent="0.35">
      <c r="A53" s="85" t="s">
        <v>55</v>
      </c>
      <c r="B53" s="86"/>
      <c r="C53" s="86"/>
      <c r="D53" s="86"/>
      <c r="E53" s="87"/>
      <c r="F53" s="77" t="s">
        <v>59</v>
      </c>
      <c r="G53" s="77"/>
      <c r="H53" s="77"/>
      <c r="I53" s="77"/>
      <c r="J53" s="77"/>
      <c r="K53" s="77"/>
      <c r="L53" s="78">
        <f>SUM(L41:L46)+L48+L50+L52</f>
        <v>529.98988888888891</v>
      </c>
      <c r="M53" s="64"/>
    </row>
    <row r="54" spans="1:14" ht="15.6" x14ac:dyDescent="0.3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</row>
    <row r="55" spans="1:14" ht="15.6" x14ac:dyDescent="0.3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</row>
    <row r="56" spans="1:14" ht="15.6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.6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5.6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5.6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5.6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5.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5.6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5.6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5.6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5.6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5.6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</sheetData>
  <mergeCells count="69">
    <mergeCell ref="A1:E4"/>
    <mergeCell ref="F1:K6"/>
    <mergeCell ref="L1:N2"/>
    <mergeCell ref="L3:N3"/>
    <mergeCell ref="L4:L5"/>
    <mergeCell ref="N4:N5"/>
    <mergeCell ref="A5:E5"/>
    <mergeCell ref="A6:E6"/>
    <mergeCell ref="A7:C7"/>
    <mergeCell ref="A8:C8"/>
    <mergeCell ref="E8:K8"/>
    <mergeCell ref="A9:C9"/>
    <mergeCell ref="E9:K9"/>
    <mergeCell ref="A10:C10"/>
    <mergeCell ref="E10:K10"/>
    <mergeCell ref="A11:C11"/>
    <mergeCell ref="E11:K11"/>
    <mergeCell ref="F13:K13"/>
    <mergeCell ref="F15:K15"/>
    <mergeCell ref="F41:K41"/>
    <mergeCell ref="F42:K42"/>
    <mergeCell ref="A14:N14"/>
    <mergeCell ref="A39:M39"/>
    <mergeCell ref="F16:K16"/>
    <mergeCell ref="F17:K17"/>
    <mergeCell ref="F18:K18"/>
    <mergeCell ref="F19:K19"/>
    <mergeCell ref="F20:K20"/>
    <mergeCell ref="F21:K21"/>
    <mergeCell ref="F22:K22"/>
    <mergeCell ref="A23:L23"/>
    <mergeCell ref="F24:K24"/>
    <mergeCell ref="L24:M24"/>
    <mergeCell ref="F32:H32"/>
    <mergeCell ref="I32:K32"/>
    <mergeCell ref="L32:N32"/>
    <mergeCell ref="A25:L25"/>
    <mergeCell ref="F27:G27"/>
    <mergeCell ref="F28:H28"/>
    <mergeCell ref="I28:K28"/>
    <mergeCell ref="L28:N28"/>
    <mergeCell ref="L34:N34"/>
    <mergeCell ref="F35:H35"/>
    <mergeCell ref="I35:K35"/>
    <mergeCell ref="L35:N35"/>
    <mergeCell ref="F29:H29"/>
    <mergeCell ref="I29:K29"/>
    <mergeCell ref="L29:N29"/>
    <mergeCell ref="F33:H33"/>
    <mergeCell ref="I33:K33"/>
    <mergeCell ref="L33:N33"/>
    <mergeCell ref="F30:H30"/>
    <mergeCell ref="I30:K30"/>
    <mergeCell ref="L30:N30"/>
    <mergeCell ref="F31:H31"/>
    <mergeCell ref="I31:K31"/>
    <mergeCell ref="L31:N31"/>
    <mergeCell ref="A51:E51"/>
    <mergeCell ref="A53:E53"/>
    <mergeCell ref="A49:E49"/>
    <mergeCell ref="F46:K46"/>
    <mergeCell ref="F34:H34"/>
    <mergeCell ref="I34:K34"/>
    <mergeCell ref="F45:K45"/>
    <mergeCell ref="F43:K43"/>
    <mergeCell ref="F40:K40"/>
    <mergeCell ref="A40:E40"/>
    <mergeCell ref="A47:E47"/>
    <mergeCell ref="F44:G44"/>
  </mergeCells>
  <phoneticPr fontId="7" type="noConversion"/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DETALLADO</vt:lpstr>
      <vt:lpstr>DETALLADO!Área_de_impresión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</dc:creator>
  <cp:lastModifiedBy>ALICIA</cp:lastModifiedBy>
  <cp:lastPrinted>2024-07-15T20:32:25Z</cp:lastPrinted>
  <dcterms:created xsi:type="dcterms:W3CDTF">2024-07-14T18:28:02Z</dcterms:created>
  <dcterms:modified xsi:type="dcterms:W3CDTF">2024-07-30T22:05:53Z</dcterms:modified>
</cp:coreProperties>
</file>