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1. POR INICIAR/P32 - SUBPROYECTO A1/REV 08/ANEXOS EN NATIVO/ANEXO 01 - LISTADO DE ACTIVIDADES/"/>
    </mc:Choice>
  </mc:AlternateContent>
  <xr:revisionPtr revIDLastSave="67" documentId="13_ncr:1_{60556BA9-D2C6-42F2-A4BF-C1F7501B4187}" xr6:coauthVersionLast="47" xr6:coauthVersionMax="47" xr10:uidLastSave="{79BDB72A-E76F-4E53-B186-7C948C2960BF}"/>
  <bookViews>
    <workbookView xWindow="-108" yWindow="-108" windowWidth="23256" windowHeight="12576" tabRatio="694" xr2:uid="{00000000-000D-0000-FFFF-FFFF00000000}"/>
  </bookViews>
  <sheets>
    <sheet name="Listado de Activida" sheetId="11" r:id="rId1"/>
    <sheet name="Prelim" sheetId="4" state="hidden" r:id="rId2"/>
    <sheet name="Transporte" sheetId="6" state="hidden" r:id="rId3"/>
  </sheets>
  <externalReferences>
    <externalReference r:id="rId4"/>
    <externalReference r:id="rId5"/>
    <externalReference r:id="rId6"/>
  </externalReferences>
  <definedNames>
    <definedName name="_xlnm.Print_Area" localSheetId="0">'Listado de Activida'!$A$1:$F$155</definedName>
    <definedName name="_xlnm.Print_Area" localSheetId="1">Prelim!$E$4:$S$51</definedName>
    <definedName name="_xlnm.Print_Area" localSheetId="2">Transporte!$E$4:$S$227</definedName>
    <definedName name="_xlnm.Print_Titles" localSheetId="0">'Listado de Activida'!$2:$2</definedName>
    <definedName name="_xlnm.Print_Titles" localSheetId="1">Prelim!$4:$10</definedName>
    <definedName name="_xlnm.Print_Titles" localSheetId="2">Transporte!$4:$10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1" l="1"/>
  <c r="C35" i="11"/>
  <c r="C61" i="11" l="1"/>
  <c r="G154" i="6" l="1"/>
  <c r="G155" i="6"/>
  <c r="G176" i="6" s="1"/>
  <c r="P130" i="6"/>
  <c r="P131" i="6" s="1"/>
  <c r="I135" i="6" s="1"/>
  <c r="P155" i="6" l="1"/>
  <c r="P176" i="6" s="1"/>
  <c r="G152" i="6" l="1"/>
  <c r="G173" i="6" s="1"/>
  <c r="P154" i="6"/>
  <c r="P175" i="6" s="1"/>
  <c r="P150" i="6"/>
  <c r="P171" i="6" s="1"/>
  <c r="P151" i="6"/>
  <c r="P172" i="6" s="1"/>
  <c r="P152" i="6"/>
  <c r="P173" i="6" s="1"/>
  <c r="P153" i="6"/>
  <c r="P174" i="6" s="1"/>
  <c r="G150" i="6"/>
  <c r="G171" i="6" s="1"/>
  <c r="G151" i="6"/>
  <c r="G172" i="6" s="1"/>
  <c r="G153" i="6"/>
  <c r="G174" i="6" s="1"/>
  <c r="P148" i="6"/>
  <c r="P149" i="6"/>
  <c r="P170" i="6" s="1"/>
  <c r="P68" i="6"/>
  <c r="P69" i="6"/>
  <c r="P70" i="6"/>
  <c r="P71" i="6"/>
  <c r="P72" i="6"/>
  <c r="G65" i="6"/>
  <c r="G66" i="6"/>
  <c r="G67" i="6"/>
  <c r="G68" i="6"/>
  <c r="G69" i="6"/>
  <c r="G70" i="6"/>
  <c r="G71" i="6"/>
  <c r="G72" i="6"/>
  <c r="G73" i="6"/>
  <c r="G74" i="6"/>
  <c r="G75" i="6"/>
  <c r="G76" i="6"/>
  <c r="C138" i="11" l="1"/>
  <c r="C139" i="11"/>
  <c r="C47" i="11"/>
  <c r="C48" i="11"/>
  <c r="C49" i="11"/>
  <c r="C50" i="11"/>
  <c r="C137" i="11"/>
  <c r="C140" i="11" s="1"/>
  <c r="C132" i="11"/>
  <c r="C133" i="11"/>
  <c r="C40" i="11"/>
  <c r="C41" i="11"/>
  <c r="C42" i="11"/>
  <c r="C43" i="11"/>
  <c r="C44" i="11"/>
  <c r="C131" i="11"/>
  <c r="C134" i="11" s="1"/>
  <c r="P147" i="6"/>
  <c r="P156" i="6" s="1"/>
  <c r="C33" i="11"/>
  <c r="C32" i="11" l="1"/>
  <c r="C31" i="11" l="1"/>
  <c r="C30" i="11"/>
  <c r="G159" i="6" l="1"/>
  <c r="J159" i="6"/>
  <c r="G175" i="6"/>
  <c r="G149" i="6"/>
  <c r="G170" i="6" s="1"/>
  <c r="I136" i="6"/>
  <c r="L136" i="6"/>
  <c r="G111" i="6"/>
  <c r="G112" i="6"/>
  <c r="G107" i="6"/>
  <c r="G108" i="6"/>
  <c r="G109" i="6"/>
  <c r="G110" i="6"/>
  <c r="G62" i="6"/>
  <c r="G63" i="6"/>
  <c r="G64" i="6"/>
  <c r="G61" i="6"/>
  <c r="I38" i="6"/>
  <c r="P22" i="6" l="1"/>
  <c r="P65" i="6" s="1"/>
  <c r="P31" i="6" l="1"/>
  <c r="P74" i="6" s="1"/>
  <c r="P94" i="6"/>
  <c r="P112" i="6" s="1"/>
  <c r="P93" i="6"/>
  <c r="P111" i="6" s="1"/>
  <c r="P24" i="6"/>
  <c r="P67" i="6" s="1"/>
  <c r="P20" i="6"/>
  <c r="P63" i="6" s="1"/>
  <c r="P33" i="6" l="1"/>
  <c r="P76" i="6" s="1"/>
  <c r="P89" i="6"/>
  <c r="P107" i="6" s="1"/>
  <c r="P23" i="6"/>
  <c r="P66" i="6" s="1"/>
  <c r="P19" i="6"/>
  <c r="P62" i="6" s="1"/>
  <c r="P32" i="6" l="1"/>
  <c r="P75" i="6" s="1"/>
  <c r="P90" i="6"/>
  <c r="P108" i="6" s="1"/>
  <c r="P30" i="6" l="1"/>
  <c r="P73" i="6" s="1"/>
  <c r="C113" i="11" l="1"/>
  <c r="C112" i="11"/>
  <c r="C111" i="11"/>
  <c r="M160" i="6" l="1"/>
  <c r="G148" i="6"/>
  <c r="G147" i="6"/>
  <c r="P18" i="6" l="1"/>
  <c r="P21" i="6" l="1"/>
  <c r="P64" i="6" s="1"/>
  <c r="P17" i="6"/>
  <c r="P34" i="6" l="1"/>
  <c r="J160" i="6"/>
  <c r="G106" i="6" l="1"/>
  <c r="G105" i="6"/>
  <c r="P92" i="6" l="1"/>
  <c r="P110" i="6" s="1"/>
  <c r="P61" i="6"/>
  <c r="P91" i="6" l="1"/>
  <c r="P109" i="6" s="1"/>
  <c r="P88" i="6" l="1"/>
  <c r="P106" i="6" s="1"/>
  <c r="P87" i="6"/>
  <c r="P95" i="6" l="1"/>
  <c r="P105" i="6"/>
  <c r="P113" i="6" s="1"/>
  <c r="F116" i="6" s="1"/>
  <c r="P60" i="6"/>
  <c r="P77" i="6" s="1"/>
  <c r="G169" i="6" l="1"/>
  <c r="G168" i="6"/>
  <c r="L226" i="6" l="1"/>
  <c r="L220" i="6"/>
  <c r="L214" i="6"/>
  <c r="L208" i="6"/>
  <c r="L201" i="6"/>
  <c r="L194" i="6"/>
  <c r="P169" i="6"/>
  <c r="L45" i="4"/>
  <c r="L38" i="4"/>
  <c r="L29" i="4"/>
  <c r="L23" i="4"/>
  <c r="L17" i="4"/>
  <c r="F98" i="6" l="1"/>
  <c r="P168" i="6"/>
  <c r="P177" i="6" s="1"/>
  <c r="F80" i="6" l="1"/>
  <c r="F37" i="6"/>
</calcChain>
</file>

<file path=xl/sharedStrings.xml><?xml version="1.0" encoding="utf-8"?>
<sst xmlns="http://schemas.openxmlformats.org/spreadsheetml/2006/main" count="630" uniqueCount="333">
  <si>
    <t>PLANILLA DE CANTIDADES</t>
  </si>
  <si>
    <t>PROYECTO</t>
  </si>
  <si>
    <t>DEFENSAS RIBEREÑAS DEL RÍO LACRAMARCA</t>
  </si>
  <si>
    <t>SUBPROYECTO</t>
  </si>
  <si>
    <t>UBICACIÓN</t>
  </si>
  <si>
    <t>Fecha</t>
  </si>
  <si>
    <t xml:space="preserve">Partida: </t>
  </si>
  <si>
    <t>Volumen (m3)</t>
  </si>
  <si>
    <t>Total</t>
  </si>
  <si>
    <t>PERFILADO Y COMPACTACIÓN EN ZONA DE CORTE</t>
  </si>
  <si>
    <t>DESBROCE Y LIMPIEZA EN ZONA NO BOSCOSA</t>
  </si>
  <si>
    <t>COLOCACION Y ACOMODO DE ROCA EN UÑA DE DIQUE</t>
  </si>
  <si>
    <t>COLOCACION Y ACOMODO DE ROCA EN TALUD DE DIQUE</t>
  </si>
  <si>
    <t xml:space="preserve"> </t>
  </si>
  <si>
    <t>01.01</t>
  </si>
  <si>
    <t>CARTEL DE IDENTIFICACIÓN OBRA 4.80 x 3.60 m.</t>
  </si>
  <si>
    <t>Unid.</t>
  </si>
  <si>
    <t>METRADO</t>
  </si>
  <si>
    <t>01.02</t>
  </si>
  <si>
    <t>INSTALACIONES PROVISIONALES PARA LA OBRA</t>
  </si>
  <si>
    <t>glb</t>
  </si>
  <si>
    <t>MANTENIMIENTO DE TRÁNSITO Y SEGURIDAD VIAL</t>
  </si>
  <si>
    <t>mes</t>
  </si>
  <si>
    <t>ITEM</t>
  </si>
  <si>
    <t>TOTAL</t>
  </si>
  <si>
    <t>Superficie (m2)</t>
  </si>
  <si>
    <t>Transporte de material granular para distancias &lt; 1km</t>
  </si>
  <si>
    <t>Descripción</t>
  </si>
  <si>
    <t>m3 x km</t>
  </si>
  <si>
    <t>Transporte de material granular para distancias &gt; 1km</t>
  </si>
  <si>
    <t>Transporte de roca para distancias &lt;1 km</t>
  </si>
  <si>
    <t>Transporte de roca para distancias &gt;1 km</t>
  </si>
  <si>
    <t>Transporte de material excedente para distancias &lt;1 km</t>
  </si>
  <si>
    <t>Transporte de material excedente para distancias &gt;1 km</t>
  </si>
  <si>
    <t>Acondicionamiento de depósitos de materiales excedentes DME</t>
  </si>
  <si>
    <t>Restauración de áreas de instalaciones provisionales</t>
  </si>
  <si>
    <t>Concepto</t>
  </si>
  <si>
    <t>Und</t>
  </si>
  <si>
    <t>MOVILIZACIÓN Y DESMOVILIZACIÓN DE EQUIPOS</t>
  </si>
  <si>
    <t>SEGURIDAD Y SALUD OCUPACIONAL</t>
  </si>
  <si>
    <t>IMPLEMENTACIÓN DEL PLAN PARA LA VIGILANCIA, PREVENCIÓN Y CONTROL DE COVID-19</t>
  </si>
  <si>
    <t>RESTAURACIÓN DE ÁREAS DE INSTALACIONES PROVISIONALES</t>
  </si>
  <si>
    <t>ACONDICIONAMIENTO DE DEPOSITOS DE MATERIALES EXCEDENTES (DME)</t>
  </si>
  <si>
    <t>PROGRAMA DE CIERRE DE OBRA</t>
  </si>
  <si>
    <t>TRANSPORTE DE MATERIAL</t>
  </si>
  <si>
    <t>03.03</t>
  </si>
  <si>
    <t>03.02</t>
  </si>
  <si>
    <t>03.01</t>
  </si>
  <si>
    <t>03</t>
  </si>
  <si>
    <t>TRABAJOS PRELIMINARES</t>
  </si>
  <si>
    <t>und</t>
  </si>
  <si>
    <t>OBRAS PRELIMINARES</t>
  </si>
  <si>
    <t>01</t>
  </si>
  <si>
    <t>DESCRIPCIÓN</t>
  </si>
  <si>
    <t>EXCAVACIÓN EN TERRENO NATURAL CON EQUIPO</t>
  </si>
  <si>
    <t>CONFORMACIÓN DE MATERIAL GRANULAR EN CORONA DE DIQUE</t>
  </si>
  <si>
    <t>GEOTEXTIL NO TEJIDO 400 G/M2, INC. COLOCACIÓN</t>
  </si>
  <si>
    <t>IMPLEMENTACIÓN DEL PLAN PARA LA VIGILANCIA, PREVENCIÓN Y CONTROL DE COVID-19 EN EL TRABAJO</t>
  </si>
  <si>
    <t>01.01.01</t>
  </si>
  <si>
    <t>MOVILIZACION Y DESMOVILIZACION DE EQUIPOS</t>
  </si>
  <si>
    <t>01.01.02</t>
  </si>
  <si>
    <t>MOVIMIENTO DE TIERRAS</t>
  </si>
  <si>
    <t>01.02.01</t>
  </si>
  <si>
    <t>01.02.02</t>
  </si>
  <si>
    <t>01.04.01</t>
  </si>
  <si>
    <t>01.04.02</t>
  </si>
  <si>
    <t>DEFENSAS RIBEREÑAS</t>
  </si>
  <si>
    <t>TOPOGRAFÍA Y GEOREFERENCIACIÓN</t>
  </si>
  <si>
    <t>SERVICIOS COMPLEMENTARIOS</t>
  </si>
  <si>
    <t>SERVICIO DE IMPLEMENTACION Y EJECUCION DEL PLAN DE BUEN VECINO Y RELACION PUBLICAS</t>
  </si>
  <si>
    <t>MONITOREO AMBIENTAL</t>
  </si>
  <si>
    <t>03.04</t>
  </si>
  <si>
    <t>SERVICIO DE GESTIÓN DE RESIDUOS</t>
  </si>
  <si>
    <t>m</t>
  </si>
  <si>
    <t>TOPOGRAFÍA Y GEORREFERENCIACIÓN</t>
  </si>
  <si>
    <t>Mes</t>
  </si>
  <si>
    <t>SERVICIO DE MONITOREO ARQUEOLÓGICO</t>
  </si>
  <si>
    <t>Balance de materiales</t>
  </si>
  <si>
    <t>DESCOLMATACIÓN DE CAUCE</t>
  </si>
  <si>
    <r>
      <t>m</t>
    </r>
    <r>
      <rPr>
        <vertAlign val="superscript"/>
        <sz val="11"/>
        <rFont val="Calibri"/>
        <family val="2"/>
        <scheme val="minor"/>
      </rPr>
      <t>2</t>
    </r>
  </si>
  <si>
    <r>
      <t>m</t>
    </r>
    <r>
      <rPr>
        <vertAlign val="superscript"/>
        <sz val="11"/>
        <rFont val="Calibri"/>
        <family val="2"/>
        <scheme val="minor"/>
      </rPr>
      <t>3</t>
    </r>
  </si>
  <si>
    <t>DIQUES DE TIERRA COMPACTADA CON ENROCADO</t>
  </si>
  <si>
    <t>RAMPAS</t>
  </si>
  <si>
    <t>CONFORMACIÓN DE CUERPO DE RAMPA</t>
  </si>
  <si>
    <t>03.06</t>
  </si>
  <si>
    <r>
      <t>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·km</t>
    </r>
  </si>
  <si>
    <t>RÍO LACRAMARCA</t>
  </si>
  <si>
    <t>CONFORMACIÓN DE MATERIAL GRANULAR EN CORONA</t>
  </si>
  <si>
    <t>Volumen no aprovechable rampa</t>
  </si>
  <si>
    <t>Río Lacramarca</t>
  </si>
  <si>
    <t>03.05</t>
  </si>
  <si>
    <t>CONF. MAT. GRANULAR CORONA RAMPA</t>
  </si>
  <si>
    <t>OTRAS INFRAESTRUCTURAS</t>
  </si>
  <si>
    <t>Volumen no aprovechable otras infraestructuras</t>
  </si>
  <si>
    <t>DME</t>
  </si>
  <si>
    <t>01.01.03</t>
  </si>
  <si>
    <t>01.04</t>
  </si>
  <si>
    <t>01.05</t>
  </si>
  <si>
    <t>01.05.01</t>
  </si>
  <si>
    <t>01.05.01.01</t>
  </si>
  <si>
    <t>01.05.01.02</t>
  </si>
  <si>
    <t>01.05.01.03</t>
  </si>
  <si>
    <t>01.05.01.04</t>
  </si>
  <si>
    <t>01.05.01.05</t>
  </si>
  <si>
    <t>01.05.01.06</t>
  </si>
  <si>
    <t>01.05.01.07</t>
  </si>
  <si>
    <t>01.05.01.08</t>
  </si>
  <si>
    <t>01.05.02</t>
  </si>
  <si>
    <t>01.05.02.01</t>
  </si>
  <si>
    <t>01.05.02.02</t>
  </si>
  <si>
    <t>01.05.02.03</t>
  </si>
  <si>
    <t>01.05.02.04</t>
  </si>
  <si>
    <t>01.05.02.05</t>
  </si>
  <si>
    <t>01.05.02.06</t>
  </si>
  <si>
    <t>01.05.02.07</t>
  </si>
  <si>
    <t>01.06</t>
  </si>
  <si>
    <t>01.06.01</t>
  </si>
  <si>
    <t>01.06.02</t>
  </si>
  <si>
    <t>05</t>
  </si>
  <si>
    <t>05.01</t>
  </si>
  <si>
    <t>05.02</t>
  </si>
  <si>
    <t>06</t>
  </si>
  <si>
    <t>06.01</t>
  </si>
  <si>
    <t>06.02</t>
  </si>
  <si>
    <t>kg</t>
  </si>
  <si>
    <t>DESCOLMATACIÓN DE CAUCE NATURAL DEL RÍO LACRAMARCA</t>
  </si>
  <si>
    <t>EXCAVACIÓN DE UÑA CON EQUIPO</t>
  </si>
  <si>
    <t>TRANSPORTE DE MATERIAL GRANULAR PARA DISTANCIAS &lt;1KM</t>
  </si>
  <si>
    <t>TRANSPORTE DE MATERIAL GRANULAR PARA DISTANCIAS &gt;1KM</t>
  </si>
  <si>
    <t>TRANSPORTE DE ROCA PARA DISTANCIAS &lt;1KM</t>
  </si>
  <si>
    <t>TRANSPORTE DE ROCA PARA DISTANCIAS &gt;1KM</t>
  </si>
  <si>
    <t>TRANSPORTE DE MATERIAL EXCEDENTE PARA DISTANCIAS &lt;1KM</t>
  </si>
  <si>
    <t>TRANSPORTE DE MATERIAL EXCEDENTE PARA DISTANCIAS &gt;1KM</t>
  </si>
  <si>
    <t>01.04.03</t>
  </si>
  <si>
    <t>CONFORMACIÓN DE DESVIO EN CAUCE DE RÍO</t>
  </si>
  <si>
    <t>CONFORMACIÓN DEL CUERPO DE DIQUE A2-D-01</t>
  </si>
  <si>
    <t>DIQUE DE TIERRA COMPACTADA A1-D-01</t>
  </si>
  <si>
    <t>DIQUE DE TIERRA COMPACTADA A1-I-01</t>
  </si>
  <si>
    <t>A1</t>
  </si>
  <si>
    <t>CONFORMACIÓN DEL CUERPO DE DIQUE A1-D-01</t>
  </si>
  <si>
    <t>CONFORMACIÓN DEL CUERPO DE DIQUE A1-I-01</t>
  </si>
  <si>
    <t>CONFORMACIÓN MAT.GRANULAR CORONA DE DIQUE A1-D-01</t>
  </si>
  <si>
    <t>CONFORMACIÓN MAT.GRANULAR CORONA DE DIQUE A1-I-01</t>
  </si>
  <si>
    <t>Colocación y acomodo de enrocado en uña A1-D-01</t>
  </si>
  <si>
    <t>Colocación y acomodo de enrocado en talud A1-I-01</t>
  </si>
  <si>
    <t>Colocación y acomodo de enrocado en talud A1-D-01</t>
  </si>
  <si>
    <t>Colocación y acomodo de enrocado en uña A1-I-01</t>
  </si>
  <si>
    <t>Volumen no aprovechable A1-D-01</t>
  </si>
  <si>
    <t>Volumen no aprovechable A1-I-01</t>
  </si>
  <si>
    <t>Volumen no aprovechable descolmatación</t>
  </si>
  <si>
    <t>CAMA DE ARENA</t>
  </si>
  <si>
    <t>OBRAS DE CONCRETO</t>
  </si>
  <si>
    <t>CONCRETO F'C=100 Kg/cm2</t>
  </si>
  <si>
    <t>CONCRETO F'C=280 Kg/cm2</t>
  </si>
  <si>
    <t>ACERO DE REFUERZO Fy=4200 Kg/cm2</t>
  </si>
  <si>
    <t>SUMINISTRO E INSTALACIÓN DE TUBERÍA HDPE DN1000 mm</t>
  </si>
  <si>
    <t>01.05.01.09</t>
  </si>
  <si>
    <t>01.05.02.09</t>
  </si>
  <si>
    <t>CONFORMACIÓN DE RELLENO NO ESTRUCTURAL CON MATERIAL PROPIO</t>
  </si>
  <si>
    <t>07</t>
  </si>
  <si>
    <t>07.01</t>
  </si>
  <si>
    <t>07.02</t>
  </si>
  <si>
    <r>
      <t>m</t>
    </r>
    <r>
      <rPr>
        <vertAlign val="superscript"/>
        <sz val="1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/>
    </r>
  </si>
  <si>
    <t>01.05.03</t>
  </si>
  <si>
    <t>01.05.03.01</t>
  </si>
  <si>
    <t>01.05.03.02</t>
  </si>
  <si>
    <t>01.05.03.03</t>
  </si>
  <si>
    <t>01.05.03.04</t>
  </si>
  <si>
    <t>01.05.03.05</t>
  </si>
  <si>
    <t>01.05.03.06</t>
  </si>
  <si>
    <t>01.05.03.07</t>
  </si>
  <si>
    <t>01.05.03.09</t>
  </si>
  <si>
    <t>DIQUE DE TIERRA COMPACTADA A1-D-02</t>
  </si>
  <si>
    <t>DIQUE DE TIERRA COMPACTADA A1-I-02</t>
  </si>
  <si>
    <t>01.05.04</t>
  </si>
  <si>
    <t>01.05.04.01</t>
  </si>
  <si>
    <t>01.05.04.02</t>
  </si>
  <si>
    <t>01.05.04.03</t>
  </si>
  <si>
    <t>01.05.04.04</t>
  </si>
  <si>
    <t>01.05.04.05</t>
  </si>
  <si>
    <t>01.05.04.06</t>
  </si>
  <si>
    <t>01.05.04.07</t>
  </si>
  <si>
    <t>01.05.04.09</t>
  </si>
  <si>
    <t>02</t>
  </si>
  <si>
    <t>OBRAS DE ARTE (REBOSES)</t>
  </si>
  <si>
    <t>02.01</t>
  </si>
  <si>
    <t>02.01.01</t>
  </si>
  <si>
    <t>02.01.01.01</t>
  </si>
  <si>
    <t>02.01.01.02</t>
  </si>
  <si>
    <t>02.01.02</t>
  </si>
  <si>
    <t>02.01.02.01</t>
  </si>
  <si>
    <t>02.01.02.02</t>
  </si>
  <si>
    <t>02.01.02.03</t>
  </si>
  <si>
    <t>02.01.03</t>
  </si>
  <si>
    <t>02.01.03.01</t>
  </si>
  <si>
    <t>02.01.02.04</t>
  </si>
  <si>
    <t>ENCOFRADO Y DESENCOFRADO RECTO</t>
  </si>
  <si>
    <t>CONFORMACIÓN DEL CUERPO DE DIQUE A1-D-02</t>
  </si>
  <si>
    <t>CONFORMACIÓN DEL CUERPO DE DIQUE A1-I-02</t>
  </si>
  <si>
    <t>CONFORMACIÓN MAT.GRANULAR CORONA DE DIQUE A1-D-02</t>
  </si>
  <si>
    <t>CONFORMACIÓN MAT.GRANULAR CORONA DE DIQUE A1-I-02</t>
  </si>
  <si>
    <t>GRAVAS (#16 Y 6) DIQUE A1-D-01</t>
  </si>
  <si>
    <t>GRAVAS (#16 Y 6) DIQUE A1-I-01</t>
  </si>
  <si>
    <t>GRAVAS (#16 Y 6) DIQUE A1-D-02</t>
  </si>
  <si>
    <t>GRAVAS (#16 Y 6) DIQUE A1-I-02</t>
  </si>
  <si>
    <t>Cantera: Astilleros</t>
  </si>
  <si>
    <t>Colocación y acomodo de enrocado en uña A1-D-02</t>
  </si>
  <si>
    <t>Colocación y acomodo de enrocado en talud A1-D-02</t>
  </si>
  <si>
    <t>Colocación y acomodo de enrocado en uña A1-I-02</t>
  </si>
  <si>
    <t>Colocación y acomodo de enrocado en talud A1-I-02</t>
  </si>
  <si>
    <t>Volumen no aprovechable A1-D-02</t>
  </si>
  <si>
    <t>Volumen no aprovechable A1-I-02</t>
  </si>
  <si>
    <t>DME M3</t>
  </si>
  <si>
    <t>Pedraplén e=60 cm</t>
  </si>
  <si>
    <t>Pedraplén e=30 cm</t>
  </si>
  <si>
    <t xml:space="preserve">   DESBROCE Y LIMPIEZA </t>
  </si>
  <si>
    <t>EXCAVACIÓN ESTRUCTURAL BAJO AGUA</t>
  </si>
  <si>
    <t>01.06.03</t>
  </si>
  <si>
    <t>02.01.01.03</t>
  </si>
  <si>
    <t>02.01.01.04</t>
  </si>
  <si>
    <t>DEMOLICION DE ESTRUCTURAS EXISTENTE</t>
  </si>
  <si>
    <t>SELLO DE JUNTAS CON WATER STOP 6"</t>
  </si>
  <si>
    <t>CANAL A REPONER DE SECCIÓN RECTANGULAR</t>
  </si>
  <si>
    <t>CANAL A REPONER DE SECCIÓN TRAPEZOIDAL</t>
  </si>
  <si>
    <t>ENCOFRADO Y DESENCOFRADO CERCHAS DE MADERA</t>
  </si>
  <si>
    <t>SELLO DE JUNTAS CON MATERIAL ELASTOMÉRICO</t>
  </si>
  <si>
    <t>DIQUE NATURALIZADO</t>
  </si>
  <si>
    <t>DIQUE NATURALIZADO CORONACIÓN</t>
  </si>
  <si>
    <t>Cantera: Principe</t>
  </si>
  <si>
    <t>RELLENO ESTRUCTURAL PARA OBRAS DE ARTE CON MATERIAL DE PRÉSTAMO</t>
  </si>
  <si>
    <t>Volumen no aprovechable diques naturalizados</t>
  </si>
  <si>
    <t>AFECTACIÓN A ESTRUCTURAS PRIVADAS</t>
  </si>
  <si>
    <t>CONFORMACIÓN DE CUERPO DE DIQUE CON MATERIAL DE PRÉSTAMO</t>
  </si>
  <si>
    <t>01.03</t>
  </si>
  <si>
    <t>01.03.01</t>
  </si>
  <si>
    <t>REUBICACIÓN DE INTERFERENCIAS</t>
  </si>
  <si>
    <t>MEJORAMIENTO DE VÍAS EXISTENTES</t>
  </si>
  <si>
    <t>REHABILITACIÓN DE VIAS EXISTENTES</t>
  </si>
  <si>
    <t>km</t>
  </si>
  <si>
    <t>Relleno No Estructural</t>
  </si>
  <si>
    <t>DEMOLICIÓN DE INTERFERENCIAS SIMA</t>
  </si>
  <si>
    <t>ELIMINACIÓN DE INTERFERENCIAS SIMA</t>
  </si>
  <si>
    <t>REPOSICIÓN DE TUBERÍAS DE HDPE DE 4"</t>
  </si>
  <si>
    <t>REPOSICIÓN DE TUBERÍAS DE HDPE DE 6"</t>
  </si>
  <si>
    <t>REPOSICIÓN DE TUBERÍAS DE HDPE DE 8"</t>
  </si>
  <si>
    <t>DEMOLICION DE ESTRUCTURAS EXISTENTES</t>
  </si>
  <si>
    <t>ELIMINACIÓN DE PRODUCTOS DE DEMOLICIÓN DE OBRAS DE CONCRETO</t>
  </si>
  <si>
    <t>05.01.01</t>
  </si>
  <si>
    <t>05.02.01</t>
  </si>
  <si>
    <t>05.02.02</t>
  </si>
  <si>
    <t>05.01.01.01</t>
  </si>
  <si>
    <t>05.01.01.02</t>
  </si>
  <si>
    <t>05.01.01.03</t>
  </si>
  <si>
    <t>05.01.01.04</t>
  </si>
  <si>
    <t>05.02.01.01</t>
  </si>
  <si>
    <t>05.02.01.02</t>
  </si>
  <si>
    <t>05.02.01.03</t>
  </si>
  <si>
    <t>05.02.01.04</t>
  </si>
  <si>
    <t>05.02.02.01</t>
  </si>
  <si>
    <t>05.02.02.02</t>
  </si>
  <si>
    <t>05.02.02.03</t>
  </si>
  <si>
    <t>05.02.02.04</t>
  </si>
  <si>
    <t>05.03</t>
  </si>
  <si>
    <t>05.04</t>
  </si>
  <si>
    <t>05.03.01</t>
  </si>
  <si>
    <t>05.03.02</t>
  </si>
  <si>
    <t>05.04.02</t>
  </si>
  <si>
    <t>05.04.03</t>
  </si>
  <si>
    <t>08</t>
  </si>
  <si>
    <t>08.01</t>
  </si>
  <si>
    <t>08.02</t>
  </si>
  <si>
    <t>08.03</t>
  </si>
  <si>
    <t>08.04</t>
  </si>
  <si>
    <t>02.01.03.02</t>
  </si>
  <si>
    <t>SUMINISTRO E INSTALACIÓN DE TUBERÍA HDPE DN800 mm</t>
  </si>
  <si>
    <t>INTERFERENCIAS</t>
  </si>
  <si>
    <t>05.01.02</t>
  </si>
  <si>
    <t>05.01.02.01</t>
  </si>
  <si>
    <t>05.01.02.02</t>
  </si>
  <si>
    <t>05.01.02.03</t>
  </si>
  <si>
    <t>05.01.02.04</t>
  </si>
  <si>
    <t>05.01.02.05</t>
  </si>
  <si>
    <t>05.03.01.01</t>
  </si>
  <si>
    <t>05.03.01.02</t>
  </si>
  <si>
    <t>REPOSICIÓN DE TUBERÍAS DE PASO</t>
  </si>
  <si>
    <t>05.03.02.01</t>
  </si>
  <si>
    <t>05.03.02.02</t>
  </si>
  <si>
    <t>05.03.02.03</t>
  </si>
  <si>
    <t>UM</t>
  </si>
  <si>
    <t>CANTIDAD</t>
  </si>
  <si>
    <t xml:space="preserve">Precio Unit
</t>
  </si>
  <si>
    <t>Precio Total</t>
  </si>
  <si>
    <t xml:space="preserve">IMPORTE SIN IGV </t>
  </si>
  <si>
    <t xml:space="preserve">IGV </t>
  </si>
  <si>
    <t xml:space="preserve">   TUBERÍAS</t>
  </si>
  <si>
    <t xml:space="preserve">   OBRAS DE CONCRETO</t>
  </si>
  <si>
    <t xml:space="preserve">   MOVIMIENTO DE TIERRAS</t>
  </si>
  <si>
    <t xml:space="preserve">   ESTRUCTURA DE REBOSE</t>
  </si>
  <si>
    <t>DESCRIPCION</t>
  </si>
  <si>
    <t>SOLICITADO</t>
  </si>
  <si>
    <t>OFERTADO</t>
  </si>
  <si>
    <t>FORMA DE PAGO</t>
  </si>
  <si>
    <t>MONEDA</t>
  </si>
  <si>
    <t>SOLES</t>
  </si>
  <si>
    <t>ANTICIPO</t>
  </si>
  <si>
    <t>PLAZO DE EJECUCION TRABAJOS EN OBRA (DIAS)</t>
  </si>
  <si>
    <t>FIANZA DE FIEL CUMPLIMIENTO (10%)</t>
  </si>
  <si>
    <t>SI</t>
  </si>
  <si>
    <t>RETENCIÓN DE GARANTÍA (5%)</t>
  </si>
  <si>
    <t>MODALIDAD DE CONTRATACIÓN</t>
  </si>
  <si>
    <t>CONIDICIONES GENERALES</t>
  </si>
  <si>
    <t>CONFORMACIÓN DE CUERPO DE RAMPA CON MATERIAL DE PRESTAMO</t>
  </si>
  <si>
    <t>SUBPROYECTO A1 (OPCION A)</t>
  </si>
  <si>
    <t>ESTRUCTURA DE REBOSE</t>
  </si>
  <si>
    <t>05.</t>
  </si>
  <si>
    <t>CANAL A REPONER DE SECCION TRAPEZOIDAL</t>
  </si>
  <si>
    <t>SUBPROYECTO A1 (OPCION B)</t>
  </si>
  <si>
    <t>VALORIZACION MENSUAL A 30 DÍAS</t>
  </si>
  <si>
    <t>NEC 3 OP A/NEC 3 OP B</t>
  </si>
  <si>
    <t>01.03.01.01</t>
  </si>
  <si>
    <t>01.03.01.02</t>
  </si>
  <si>
    <t>01.03.02</t>
  </si>
  <si>
    <t>01.03.02.01</t>
  </si>
  <si>
    <t>01.03.02.02</t>
  </si>
  <si>
    <t>01.03.02.03</t>
  </si>
  <si>
    <t>01.03.03</t>
  </si>
  <si>
    <t>01.03.03.01</t>
  </si>
  <si>
    <t>01.03.03.02</t>
  </si>
  <si>
    <t>01.03.03.03</t>
  </si>
  <si>
    <t>01.03.04</t>
  </si>
  <si>
    <t>01.03.04.01</t>
  </si>
  <si>
    <t>01.03.04.02</t>
  </si>
  <si>
    <t>01.03.04.03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</si>
</sst>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&quot;S/.&quot;\ * #,##0.00_ ;_ &quot;S/.&quot;\ * \-#,##0.00_ ;_ &quot;S/.&quot;\ * &quot;-&quot;??_ ;_ @_ "/>
    <numFmt numFmtId="165" formatCode="_ * #,##0.00_ ;_ * \-#,##0.00_ ;_ * &quot;-&quot;??_ ;_ @_ "/>
    <numFmt numFmtId="166" formatCode="_ [$S/.-280A]\ * #,##0.00_ ;_ [$S/.-280A]\ * \-#,##0.00_ ;_ [$S/.-280A]\ * &quot;-&quot;??_ ;_ @_ 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</font>
    <font>
      <b/>
      <u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rgb="FF3AA09E"/>
        <bgColor indexed="64"/>
      </patternFill>
    </fill>
    <fill>
      <patternFill patternType="solid">
        <fgColor rgb="FF252C8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A896"/>
        <bgColor indexed="64"/>
      </patternFill>
    </fill>
  </fills>
  <borders count="3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252C8B"/>
      </left>
      <right style="thin">
        <color rgb="FF252C8B"/>
      </right>
      <top style="thin">
        <color rgb="FF252C8B"/>
      </top>
      <bottom style="thin">
        <color rgb="FF252C8B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52C8B"/>
      </top>
      <bottom/>
      <diagonal/>
    </border>
    <border>
      <left style="thin">
        <color rgb="FF29327B"/>
      </left>
      <right/>
      <top style="thin">
        <color theme="4" tint="-0.499984740745262"/>
      </top>
      <bottom style="thin">
        <color rgb="FF29327B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rgb="FF29327B"/>
      </bottom>
      <diagonal/>
    </border>
    <border>
      <left/>
      <right style="thin">
        <color theme="4" tint="-0.499984740745262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rgb="FF29327B"/>
      </top>
      <bottom style="thin">
        <color theme="4" tint="-0.499984740745262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/>
      <top style="thin">
        <color theme="4" tint="-0.499984740745262"/>
      </top>
      <bottom style="thin">
        <color rgb="FF29327B"/>
      </bottom>
      <diagonal/>
    </border>
  </borders>
  <cellStyleXfs count="89">
    <xf numFmtId="0" fontId="0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1" fillId="0" borderId="0"/>
    <xf numFmtId="43" fontId="13" fillId="0" borderId="0" applyFont="0" applyFill="0" applyBorder="0" applyAlignment="0" applyProtection="0"/>
    <xf numFmtId="0" fontId="21" fillId="0" borderId="0"/>
    <xf numFmtId="0" fontId="24" fillId="0" borderId="0">
      <alignment vertical="top"/>
    </xf>
    <xf numFmtId="0" fontId="24" fillId="0" borderId="0">
      <alignment vertical="top"/>
    </xf>
    <xf numFmtId="165" fontId="13" fillId="0" borderId="0" applyFont="0" applyFill="0" applyBorder="0" applyAlignment="0" applyProtection="0"/>
    <xf numFmtId="0" fontId="21" fillId="0" borderId="0"/>
    <xf numFmtId="0" fontId="25" fillId="0" borderId="0">
      <alignment vertical="center"/>
    </xf>
    <xf numFmtId="43" fontId="25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24" fillId="0" borderId="0">
      <alignment vertical="top"/>
    </xf>
    <xf numFmtId="166" fontId="13" fillId="0" borderId="0"/>
    <xf numFmtId="9" fontId="13" fillId="0" borderId="0" applyFont="0" applyFill="0" applyBorder="0" applyAlignment="0" applyProtection="0"/>
    <xf numFmtId="0" fontId="21" fillId="0" borderId="0"/>
    <xf numFmtId="0" fontId="21" fillId="0" borderId="0"/>
    <xf numFmtId="0" fontId="13" fillId="0" borderId="0"/>
    <xf numFmtId="43" fontId="21" fillId="0" borderId="0" applyFont="0" applyFill="0" applyBorder="0" applyAlignment="0" applyProtection="0"/>
    <xf numFmtId="0" fontId="21" fillId="0" borderId="0"/>
    <xf numFmtId="0" fontId="26" fillId="0" borderId="0"/>
    <xf numFmtId="0" fontId="25" fillId="0" borderId="0">
      <alignment vertical="center"/>
    </xf>
    <xf numFmtId="0" fontId="27" fillId="0" borderId="0"/>
    <xf numFmtId="43" fontId="13" fillId="0" borderId="0" applyFont="0" applyFill="0" applyBorder="0" applyAlignment="0" applyProtection="0"/>
    <xf numFmtId="0" fontId="21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4" fillId="0" borderId="0">
      <alignment vertical="top"/>
    </xf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</cellStyleXfs>
  <cellXfs count="169">
    <xf numFmtId="0" fontId="0" fillId="0" borderId="0" xfId="0"/>
    <xf numFmtId="0" fontId="7" fillId="0" borderId="0" xfId="0" applyFont="1"/>
    <xf numFmtId="0" fontId="8" fillId="0" borderId="0" xfId="0" applyFont="1"/>
    <xf numFmtId="0" fontId="0" fillId="2" borderId="0" xfId="0" applyFill="1"/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49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8" borderId="23" xfId="0" quotePrefix="1" applyFont="1" applyFill="1" applyBorder="1" applyAlignment="1">
      <alignment horizontal="left" vertical="center" wrapText="1" indent="1"/>
    </xf>
    <xf numFmtId="0" fontId="11" fillId="8" borderId="23" xfId="0" applyFont="1" applyFill="1" applyBorder="1" applyAlignment="1">
      <alignment horizontal="left" vertical="center" wrapText="1" indent="1"/>
    </xf>
    <xf numFmtId="0" fontId="0" fillId="8" borderId="23" xfId="0" applyFill="1" applyBorder="1"/>
    <xf numFmtId="49" fontId="9" fillId="8" borderId="23" xfId="0" applyNumberFormat="1" applyFont="1" applyFill="1" applyBorder="1" applyAlignment="1">
      <alignment horizontal="left" vertical="center" wrapText="1" indent="1"/>
    </xf>
    <xf numFmtId="0" fontId="9" fillId="8" borderId="23" xfId="0" applyFont="1" applyFill="1" applyBorder="1" applyAlignment="1">
      <alignment horizontal="left" vertical="center" wrapText="1"/>
    </xf>
    <xf numFmtId="0" fontId="7" fillId="8" borderId="23" xfId="0" applyFont="1" applyFill="1" applyBorder="1" applyAlignment="1">
      <alignment horizontal="center" vertical="center" wrapText="1"/>
    </xf>
    <xf numFmtId="4" fontId="7" fillId="8" borderId="23" xfId="0" applyNumberFormat="1" applyFont="1" applyFill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left" indent="1"/>
    </xf>
    <xf numFmtId="0" fontId="7" fillId="0" borderId="23" xfId="0" applyFont="1" applyBorder="1" applyAlignment="1">
      <alignment horizontal="center" vertical="center" wrapText="1"/>
    </xf>
    <xf numFmtId="43" fontId="7" fillId="0" borderId="23" xfId="1" applyFont="1" applyFill="1" applyBorder="1"/>
    <xf numFmtId="0" fontId="7" fillId="0" borderId="23" xfId="0" applyFont="1" applyBorder="1" applyAlignment="1">
      <alignment horizontal="left" vertical="center" wrapText="1" indent="1"/>
    </xf>
    <xf numFmtId="0" fontId="7" fillId="0" borderId="23" xfId="0" applyFont="1" applyBorder="1" applyAlignment="1">
      <alignment horizontal="center"/>
    </xf>
    <xf numFmtId="4" fontId="7" fillId="0" borderId="23" xfId="0" applyNumberFormat="1" applyFont="1" applyBorder="1" applyAlignment="1">
      <alignment horizontal="right" vertical="center" wrapText="1"/>
    </xf>
    <xf numFmtId="43" fontId="7" fillId="8" borderId="23" xfId="1" applyFont="1" applyFill="1" applyBorder="1"/>
    <xf numFmtId="49" fontId="9" fillId="0" borderId="23" xfId="0" applyNumberFormat="1" applyFont="1" applyBorder="1" applyAlignment="1">
      <alignment horizontal="left" vertical="center" wrapText="1" indent="1"/>
    </xf>
    <xf numFmtId="4" fontId="7" fillId="0" borderId="23" xfId="0" applyNumberFormat="1" applyFont="1" applyBorder="1" applyAlignment="1">
      <alignment horizontal="center" vertical="center" wrapText="1"/>
    </xf>
    <xf numFmtId="43" fontId="7" fillId="0" borderId="23" xfId="1" applyFont="1" applyFill="1" applyBorder="1" applyAlignment="1">
      <alignment horizontal="right"/>
    </xf>
    <xf numFmtId="0" fontId="0" fillId="0" borderId="23" xfId="0" applyBorder="1"/>
    <xf numFmtId="0" fontId="7" fillId="2" borderId="23" xfId="0" applyFont="1" applyFill="1" applyBorder="1" applyAlignment="1">
      <alignment horizontal="center"/>
    </xf>
    <xf numFmtId="0" fontId="7" fillId="8" borderId="23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 vertical="center" wrapText="1"/>
    </xf>
    <xf numFmtId="0" fontId="7" fillId="8" borderId="23" xfId="0" applyFont="1" applyFill="1" applyBorder="1" applyAlignment="1">
      <alignment vertical="center" wrapText="1"/>
    </xf>
    <xf numFmtId="0" fontId="18" fillId="7" borderId="22" xfId="0" applyFont="1" applyFill="1" applyBorder="1" applyAlignment="1">
      <alignment horizontal="left" vertical="center" wrapText="1"/>
    </xf>
    <xf numFmtId="0" fontId="18" fillId="7" borderId="22" xfId="0" applyFont="1" applyFill="1" applyBorder="1" applyAlignment="1">
      <alignment horizontal="center" vertical="center" wrapText="1"/>
    </xf>
    <xf numFmtId="0" fontId="18" fillId="7" borderId="22" xfId="0" applyFont="1" applyFill="1" applyBorder="1" applyAlignment="1">
      <alignment vertical="center" wrapText="1"/>
    </xf>
    <xf numFmtId="4" fontId="18" fillId="7" borderId="22" xfId="0" applyNumberFormat="1" applyFont="1" applyFill="1" applyBorder="1" applyAlignment="1">
      <alignment horizontal="left" vertical="center" wrapText="1"/>
    </xf>
    <xf numFmtId="43" fontId="18" fillId="2" borderId="22" xfId="1" applyFont="1" applyFill="1" applyBorder="1" applyAlignment="1">
      <alignment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2" xfId="0" applyFont="1" applyBorder="1" applyAlignment="1">
      <alignment vertical="center" wrapText="1"/>
    </xf>
    <xf numFmtId="9" fontId="20" fillId="0" borderId="22" xfId="3" applyFont="1" applyBorder="1" applyAlignment="1">
      <alignment vertical="center" wrapText="1"/>
    </xf>
    <xf numFmtId="43" fontId="19" fillId="0" borderId="22" xfId="1" applyFont="1" applyBorder="1" applyAlignment="1">
      <alignment vertical="center" wrapText="1"/>
    </xf>
    <xf numFmtId="43" fontId="18" fillId="0" borderId="22" xfId="1" applyFont="1" applyFill="1" applyBorder="1" applyAlignment="1">
      <alignment vertical="center" wrapText="1"/>
    </xf>
    <xf numFmtId="43" fontId="7" fillId="0" borderId="23" xfId="1" applyFont="1" applyFill="1" applyBorder="1" applyAlignment="1">
      <alignment vertical="center"/>
    </xf>
    <xf numFmtId="43" fontId="7" fillId="8" borderId="23" xfId="1" applyFont="1" applyFill="1" applyBorder="1" applyAlignment="1">
      <alignment vertical="center"/>
    </xf>
    <xf numFmtId="4" fontId="7" fillId="8" borderId="23" xfId="0" applyNumberFormat="1" applyFont="1" applyFill="1" applyBorder="1" applyAlignment="1">
      <alignment vertical="center" wrapText="1"/>
    </xf>
    <xf numFmtId="0" fontId="11" fillId="8" borderId="23" xfId="0" quotePrefix="1" applyFont="1" applyFill="1" applyBorder="1" applyAlignment="1">
      <alignment vertical="center" wrapText="1"/>
    </xf>
    <xf numFmtId="49" fontId="9" fillId="8" borderId="23" xfId="0" applyNumberFormat="1" applyFont="1" applyFill="1" applyBorder="1" applyAlignment="1">
      <alignment vertical="center" wrapText="1"/>
    </xf>
    <xf numFmtId="0" fontId="23" fillId="0" borderId="24" xfId="4" applyFont="1" applyBorder="1" applyAlignment="1">
      <alignment horizontal="center" vertical="center"/>
    </xf>
    <xf numFmtId="9" fontId="23" fillId="0" borderId="24" xfId="4" applyNumberFormat="1" applyFont="1" applyBorder="1" applyAlignment="1">
      <alignment horizontal="center" vertical="center"/>
    </xf>
    <xf numFmtId="43" fontId="18" fillId="0" borderId="0" xfId="1" applyFont="1" applyFill="1" applyBorder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4" fontId="18" fillId="0" borderId="0" xfId="0" applyNumberFormat="1" applyFont="1" applyAlignment="1">
      <alignment horizontal="left" vertical="center" wrapText="1"/>
    </xf>
    <xf numFmtId="0" fontId="23" fillId="0" borderId="29" xfId="4" applyFont="1" applyBorder="1" applyAlignment="1">
      <alignment horizontal="center" vertical="center"/>
    </xf>
    <xf numFmtId="4" fontId="16" fillId="6" borderId="23" xfId="0" applyNumberFormat="1" applyFont="1" applyFill="1" applyBorder="1" applyAlignment="1">
      <alignment horizontal="center" vertical="top" wrapText="1"/>
    </xf>
    <xf numFmtId="49" fontId="16" fillId="6" borderId="23" xfId="0" applyNumberFormat="1" applyFont="1" applyFill="1" applyBorder="1" applyAlignment="1">
      <alignment horizontal="center" vertical="top" wrapText="1"/>
    </xf>
    <xf numFmtId="0" fontId="16" fillId="6" borderId="2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9" fillId="0" borderId="23" xfId="0" applyFont="1" applyBorder="1" applyAlignment="1">
      <alignment horizontal="left" vertical="center" wrapText="1"/>
    </xf>
    <xf numFmtId="49" fontId="9" fillId="2" borderId="23" xfId="0" applyNumberFormat="1" applyFont="1" applyFill="1" applyBorder="1" applyAlignment="1">
      <alignment horizontal="left" vertical="center" wrapText="1" indent="1"/>
    </xf>
    <xf numFmtId="4" fontId="7" fillId="2" borderId="23" xfId="0" applyNumberFormat="1" applyFont="1" applyFill="1" applyBorder="1" applyAlignment="1">
      <alignment vertical="center" wrapText="1"/>
    </xf>
    <xf numFmtId="0" fontId="9" fillId="2" borderId="23" xfId="0" applyFont="1" applyFill="1" applyBorder="1" applyAlignment="1">
      <alignment horizontal="left" vertical="center" wrapText="1"/>
    </xf>
    <xf numFmtId="4" fontId="7" fillId="2" borderId="23" xfId="0" applyNumberFormat="1" applyFont="1" applyFill="1" applyBorder="1" applyAlignment="1">
      <alignment horizontal="center" vertical="center" wrapText="1"/>
    </xf>
    <xf numFmtId="49" fontId="9" fillId="2" borderId="23" xfId="0" applyNumberFormat="1" applyFont="1" applyFill="1" applyBorder="1" applyAlignment="1">
      <alignment horizontal="left" indent="1"/>
    </xf>
    <xf numFmtId="0" fontId="7" fillId="2" borderId="23" xfId="0" applyFont="1" applyFill="1" applyBorder="1" applyAlignment="1">
      <alignment horizontal="left" vertical="center" wrapText="1" indent="1"/>
    </xf>
    <xf numFmtId="43" fontId="7" fillId="2" borderId="23" xfId="1" applyFont="1" applyFill="1" applyBorder="1"/>
    <xf numFmtId="0" fontId="7" fillId="2" borderId="23" xfId="0" applyFont="1" applyFill="1" applyBorder="1" applyAlignment="1">
      <alignment horizontal="left" vertical="center" wrapText="1"/>
    </xf>
    <xf numFmtId="4" fontId="7" fillId="2" borderId="23" xfId="0" applyNumberFormat="1" applyFont="1" applyFill="1" applyBorder="1" applyAlignment="1">
      <alignment horizontal="right" vertical="center" wrapText="1"/>
    </xf>
    <xf numFmtId="0" fontId="7" fillId="0" borderId="23" xfId="0" applyFont="1" applyBorder="1" applyAlignment="1">
      <alignment horizontal="left" vertical="center" wrapText="1"/>
    </xf>
    <xf numFmtId="4" fontId="7" fillId="0" borderId="23" xfId="0" applyNumberFormat="1" applyFont="1" applyBorder="1" applyAlignment="1">
      <alignment vertical="center" wrapText="1"/>
    </xf>
    <xf numFmtId="49" fontId="9" fillId="0" borderId="23" xfId="0" applyNumberFormat="1" applyFont="1" applyBorder="1" applyAlignment="1">
      <alignment vertical="center" wrapText="1"/>
    </xf>
    <xf numFmtId="0" fontId="23" fillId="0" borderId="31" xfId="4" applyFont="1" applyBorder="1" applyAlignment="1">
      <alignment horizontal="center" vertical="center"/>
    </xf>
    <xf numFmtId="0" fontId="22" fillId="9" borderId="32" xfId="4" applyFont="1" applyFill="1" applyBorder="1" applyAlignment="1">
      <alignment horizontal="center" vertical="center"/>
    </xf>
    <xf numFmtId="0" fontId="23" fillId="0" borderId="6" xfId="4" applyFont="1" applyBorder="1" applyAlignment="1">
      <alignment horizontal="center" vertical="center" wrapText="1"/>
    </xf>
    <xf numFmtId="0" fontId="23" fillId="0" borderId="7" xfId="4" applyFont="1" applyBorder="1" applyAlignment="1">
      <alignment horizontal="center" vertical="center" wrapText="1"/>
    </xf>
    <xf numFmtId="0" fontId="23" fillId="0" borderId="8" xfId="4" applyFont="1" applyBorder="1" applyAlignment="1">
      <alignment horizontal="center" vertical="center" wrapText="1"/>
    </xf>
    <xf numFmtId="0" fontId="23" fillId="0" borderId="6" xfId="4" applyFont="1" applyBorder="1" applyAlignment="1">
      <alignment horizontal="center" vertical="center"/>
    </xf>
    <xf numFmtId="0" fontId="23" fillId="0" borderId="7" xfId="4" applyFont="1" applyBorder="1" applyAlignment="1">
      <alignment horizontal="center" vertical="center"/>
    </xf>
    <xf numFmtId="0" fontId="23" fillId="0" borderId="8" xfId="4" applyFont="1" applyBorder="1" applyAlignment="1">
      <alignment horizontal="center" vertical="center"/>
    </xf>
    <xf numFmtId="0" fontId="18" fillId="7" borderId="22" xfId="0" applyFont="1" applyFill="1" applyBorder="1" applyAlignment="1">
      <alignment horizontal="left" vertical="center" wrapText="1"/>
    </xf>
    <xf numFmtId="0" fontId="17" fillId="7" borderId="23" xfId="0" applyFont="1" applyFill="1" applyBorder="1" applyAlignment="1">
      <alignment horizontal="center" vertical="center" wrapText="1"/>
    </xf>
    <xf numFmtId="0" fontId="22" fillId="9" borderId="26" xfId="4" applyFont="1" applyFill="1" applyBorder="1" applyAlignment="1">
      <alignment horizontal="center" vertical="center"/>
    </xf>
    <xf numFmtId="0" fontId="22" fillId="9" borderId="27" xfId="4" applyFont="1" applyFill="1" applyBorder="1" applyAlignment="1">
      <alignment horizontal="center" vertical="center"/>
    </xf>
    <xf numFmtId="0" fontId="28" fillId="0" borderId="25" xfId="0" applyFont="1" applyBorder="1" applyAlignment="1">
      <alignment horizontal="left" vertical="center" wrapText="1"/>
    </xf>
    <xf numFmtId="0" fontId="23" fillId="0" borderId="24" xfId="4" applyFont="1" applyBorder="1" applyAlignment="1">
      <alignment horizontal="center" vertical="center"/>
    </xf>
    <xf numFmtId="0" fontId="23" fillId="0" borderId="28" xfId="4" applyFont="1" applyBorder="1" applyAlignment="1">
      <alignment horizontal="center" vertical="center"/>
    </xf>
    <xf numFmtId="0" fontId="22" fillId="9" borderId="6" xfId="4" applyFont="1" applyFill="1" applyBorder="1" applyAlignment="1">
      <alignment horizontal="center" vertical="center"/>
    </xf>
    <xf numFmtId="0" fontId="22" fillId="9" borderId="7" xfId="4" applyFont="1" applyFill="1" applyBorder="1" applyAlignment="1">
      <alignment horizontal="center" vertical="center"/>
    </xf>
    <xf numFmtId="0" fontId="22" fillId="9" borderId="8" xfId="4" applyFont="1" applyFill="1" applyBorder="1" applyAlignment="1">
      <alignment horizontal="center" vertical="center"/>
    </xf>
    <xf numFmtId="0" fontId="23" fillId="0" borderId="29" xfId="4" applyFont="1" applyBorder="1" applyAlignment="1">
      <alignment horizontal="center" vertical="center"/>
    </xf>
    <xf numFmtId="0" fontId="23" fillId="0" borderId="30" xfId="4" applyFont="1" applyBorder="1" applyAlignment="1">
      <alignment horizontal="center" vertical="center"/>
    </xf>
    <xf numFmtId="0" fontId="0" fillId="4" borderId="6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2" fontId="0" fillId="4" borderId="6" xfId="0" applyNumberFormat="1" applyFill="1" applyBorder="1" applyAlignment="1">
      <alignment horizontal="center"/>
    </xf>
    <xf numFmtId="2" fontId="0" fillId="4" borderId="8" xfId="0" applyNumberFormat="1" applyFill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right"/>
    </xf>
    <xf numFmtId="2" fontId="0" fillId="5" borderId="5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" fontId="0" fillId="5" borderId="5" xfId="0" applyNumberForma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1" fillId="0" borderId="0" xfId="0" quotePrefix="1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wrapText="1" shrinkToFit="1"/>
    </xf>
    <xf numFmtId="4" fontId="0" fillId="0" borderId="5" xfId="0" applyNumberFormat="1" applyBorder="1" applyAlignment="1">
      <alignment horizontal="center"/>
    </xf>
    <xf numFmtId="0" fontId="0" fillId="0" borderId="0" xfId="0" applyAlignment="1">
      <alignment horizontal="left" wrapText="1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2" fontId="0" fillId="5" borderId="6" xfId="0" applyNumberFormat="1" applyFill="1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</cellXfs>
  <cellStyles count="89">
    <cellStyle name="Cancel 2 2 2" xfId="21" xr:uid="{4F83BD23-1DFC-46BC-835D-3E93089B56C3}"/>
    <cellStyle name="Cancel 2 3" xfId="18" xr:uid="{FEF64FE8-E62D-42FF-9E4F-274F9B2F6595}"/>
    <cellStyle name="Millares" xfId="1" builtinId="3"/>
    <cellStyle name="Millares 10" xfId="67" xr:uid="{6970DB56-654A-4977-BE21-4C3AA647B187}"/>
    <cellStyle name="Millares 11" xfId="5" xr:uid="{67C01D60-6D6D-423D-8DD4-C724E60DE681}"/>
    <cellStyle name="Millares 2" xfId="2" xr:uid="{19ED2B88-CCED-420D-8D9B-8A3659085F4C}"/>
    <cellStyle name="Millares 2 2" xfId="20" xr:uid="{009F8519-2CDE-425C-91CA-A4EB94EE15B9}"/>
    <cellStyle name="Millares 2 2 2" xfId="31" xr:uid="{40C82B6C-2BE8-49E7-AB83-C0F1E521B93F}"/>
    <cellStyle name="Millares 2 2 2 2" xfId="41" xr:uid="{6DEA8D41-F073-49A9-80B8-060799684AF0}"/>
    <cellStyle name="Millares 2 2 2 2 2" xfId="62" xr:uid="{4E38AFD0-2256-475D-96A3-4EA1CA009E88}"/>
    <cellStyle name="Millares 2 2 2 2 3" xfId="84" xr:uid="{75F6CFE4-EA59-4007-93A6-9A5210B6D388}"/>
    <cellStyle name="Millares 2 2 2 3" xfId="51" xr:uid="{1A7A1971-BB12-4292-976B-06A76AAA20A1}"/>
    <cellStyle name="Millares 2 2 2 4" xfId="73" xr:uid="{BB1E8C81-AFD5-4E32-B348-E14F610EE6A6}"/>
    <cellStyle name="Millares 2 3" xfId="9" xr:uid="{7806FDCA-4628-4B52-AA31-5A93A1795DB9}"/>
    <cellStyle name="Millares 3" xfId="12" xr:uid="{F97EBE46-51B9-40E4-9322-4422A4D28C54}"/>
    <cellStyle name="Millares 3 2" xfId="30" xr:uid="{A9267373-522B-42DF-8B69-645D579B417F}"/>
    <cellStyle name="Millares 3 2 2" xfId="40" xr:uid="{8F627F72-E4E7-44F6-9155-4C890FC67DCB}"/>
    <cellStyle name="Millares 3 2 2 2" xfId="61" xr:uid="{6FCBC43D-0D98-4442-A923-489D09AEF236}"/>
    <cellStyle name="Millares 3 2 2 3" xfId="83" xr:uid="{45C3636B-D763-4D10-87C6-C072213CA5D3}"/>
    <cellStyle name="Millares 3 2 3" xfId="50" xr:uid="{DC8E49B3-593F-4CE7-BB97-119F7A575A51}"/>
    <cellStyle name="Millares 3 2 4" xfId="72" xr:uid="{01F2CB07-35B3-43B3-8F1E-C1B3720F7774}"/>
    <cellStyle name="Millares 3 3" xfId="36" xr:uid="{C66B64E4-A81D-4BEE-88DD-6F42B711B12F}"/>
    <cellStyle name="Millares 3 3 2" xfId="57" xr:uid="{88C0D8D3-F32F-4B22-BA8A-05EC2E36F37E}"/>
    <cellStyle name="Millares 3 3 3" xfId="79" xr:uid="{6E9BCFF6-DF09-4008-8873-7A757EC0C9A1}"/>
    <cellStyle name="Millares 3 4" xfId="46" xr:uid="{56277475-CD17-486C-BDBB-E7ED0BAEE8AD}"/>
    <cellStyle name="Millares 3 5" xfId="68" xr:uid="{FDE82F9A-8877-4604-8CB4-A7F694CA4AF8}"/>
    <cellStyle name="Millares 4" xfId="27" xr:uid="{AA68A335-C19E-41F0-8D71-2E818E1BE7FF}"/>
    <cellStyle name="Millares 4 2" xfId="33" xr:uid="{0C612DFF-AF87-474B-8727-F62A6690D068}"/>
    <cellStyle name="Millares 4 2 2" xfId="43" xr:uid="{231A4BD0-4A15-449C-A18C-A45B3EADD555}"/>
    <cellStyle name="Millares 4 2 2 2" xfId="64" xr:uid="{4807FD5C-B2CB-417C-BD41-F638E2865510}"/>
    <cellStyle name="Millares 4 2 2 3" xfId="86" xr:uid="{1023ED76-ABF0-4CA3-A03B-73BA4FB00720}"/>
    <cellStyle name="Millares 4 2 3" xfId="53" xr:uid="{89FCF09B-227D-48B4-B8CA-FE1E80AD1393}"/>
    <cellStyle name="Millares 4 2 4" xfId="75" xr:uid="{DAAB06DF-2361-4704-B84B-65656501EBA3}"/>
    <cellStyle name="Millares 4 3" xfId="38" xr:uid="{6EBDD659-F60B-4A03-B6D1-8AADB34E0456}"/>
    <cellStyle name="Millares 4 3 2" xfId="59" xr:uid="{DB836D8E-8EFA-46BA-9F29-E644AE37F0ED}"/>
    <cellStyle name="Millares 4 3 3" xfId="81" xr:uid="{D5476002-3713-42F8-BADF-5D89254832FB}"/>
    <cellStyle name="Millares 4 4" xfId="48" xr:uid="{8F8DBCDE-1D2F-4236-A843-A674E55866FC}"/>
    <cellStyle name="Millares 4 5" xfId="70" xr:uid="{F784ED8F-C2F6-4160-8ADD-71946B3A8401}"/>
    <cellStyle name="Millares 5" xfId="28" xr:uid="{40E54D55-30CF-48D7-A49A-5CC1F11111FE}"/>
    <cellStyle name="Millares 5 2" xfId="39" xr:uid="{96092127-C64A-4AA6-A6FC-89950B0123B8}"/>
    <cellStyle name="Millares 5 2 2" xfId="60" xr:uid="{ACE39EEB-5093-45F2-9C5C-25F2BA1C3C67}"/>
    <cellStyle name="Millares 5 2 3" xfId="82" xr:uid="{5C2A7056-621A-4C14-AF3A-2E9F9F6E152C}"/>
    <cellStyle name="Millares 5 3" xfId="49" xr:uid="{86067C15-22D5-448B-9573-C223AB13496A}"/>
    <cellStyle name="Millares 5 4" xfId="71" xr:uid="{035333E7-32C8-43FF-BD69-212DF1A1A7EA}"/>
    <cellStyle name="Millares 6" xfId="25" xr:uid="{A837FA87-E245-4EA3-845D-29351C5C956F}"/>
    <cellStyle name="Millares 6 2" xfId="32" xr:uid="{41DB78D7-BC69-44C5-A979-5ADC91C2DB4A}"/>
    <cellStyle name="Millares 6 2 2" xfId="42" xr:uid="{07CDA075-7404-4007-8327-B698EA3AA1FC}"/>
    <cellStyle name="Millares 6 2 2 2" xfId="63" xr:uid="{DA93063C-C3E3-4401-B8D7-AA9E3AE40657}"/>
    <cellStyle name="Millares 6 2 2 3" xfId="85" xr:uid="{87332938-AA3C-4C81-BCB7-8E85A70F006D}"/>
    <cellStyle name="Millares 6 2 3" xfId="52" xr:uid="{E5AFB920-D882-403E-9A9D-064B18488F28}"/>
    <cellStyle name="Millares 6 2 4" xfId="74" xr:uid="{F3944415-05B8-4F30-8AC9-868B2083FC1F}"/>
    <cellStyle name="Millares 6 3" xfId="37" xr:uid="{968AD81A-514F-4CE8-9148-D5EAE2EF4463}"/>
    <cellStyle name="Millares 6 3 2" xfId="58" xr:uid="{21E9C498-EDFA-4526-AF77-32B8420EA81D}"/>
    <cellStyle name="Millares 6 3 3" xfId="80" xr:uid="{B59816E2-0A76-4748-8BB4-F3E3DCA73832}"/>
    <cellStyle name="Millares 6 4" xfId="47" xr:uid="{A2829403-168A-4256-8DFB-4473FCE4903D}"/>
    <cellStyle name="Millares 6 5" xfId="69" xr:uid="{83FEF91E-A6EE-44D7-8616-C45B0420D47B}"/>
    <cellStyle name="Millares 7" xfId="34" xr:uid="{C8412B40-0779-40CE-8DBD-6287664E5ED0}"/>
    <cellStyle name="Millares 7 2" xfId="44" xr:uid="{E2EEC52E-932B-4AA9-A63B-B512473D79B1}"/>
    <cellStyle name="Millares 7 2 2" xfId="66" xr:uid="{99EC5F87-A433-497B-921B-2ABD307A3346}"/>
    <cellStyle name="Millares 7 2 2 2" xfId="88" xr:uid="{5A3495F3-E12D-4A46-8D79-3860B131A7C6}"/>
    <cellStyle name="Millares 7 2 3" xfId="55" xr:uid="{B2B29FC5-0414-426B-A2CD-027B15F695A4}"/>
    <cellStyle name="Millares 7 2 4" xfId="77" xr:uid="{062CFB99-04E7-472A-A776-D0704B6A1222}"/>
    <cellStyle name="Millares 7 3" xfId="65" xr:uid="{5941F7ED-8708-429E-B838-D3F36704E8A0}"/>
    <cellStyle name="Millares 7 3 2" xfId="87" xr:uid="{EB8E8B4E-52FA-422D-9638-E35F4A722B15}"/>
    <cellStyle name="Millares 7 4" xfId="54" xr:uid="{B5BE1D89-54B1-4804-9B0E-5778F6631AA5}"/>
    <cellStyle name="Millares 7 5" xfId="76" xr:uid="{F45617FA-EE07-4FBB-93B1-5E5C45163568}"/>
    <cellStyle name="Millares 8" xfId="35" xr:uid="{AA362294-E262-4D50-8D53-D10EB8DB468D}"/>
    <cellStyle name="Millares 8 2" xfId="56" xr:uid="{A0D51E57-F16C-40AC-B42D-6A991528D165}"/>
    <cellStyle name="Millares 8 3" xfId="78" xr:uid="{2FBB8A42-5424-4D7E-8132-DD628A2BA171}"/>
    <cellStyle name="Millares 9" xfId="45" xr:uid="{7C666DCA-27AC-4259-B58E-1C4E1811049E}"/>
    <cellStyle name="Moneda 2" xfId="13" xr:uid="{24C0994C-B096-49AE-A9EF-39F795B5E489}"/>
    <cellStyle name="Normal" xfId="0" builtinId="0"/>
    <cellStyle name="Normal 10 3" xfId="4" xr:uid="{2F3913DC-10CA-48C7-B4B6-A088DFCDAC8D}"/>
    <cellStyle name="Normal 14 2" xfId="14" xr:uid="{4889F35D-00D0-419A-BDE9-C7A3BD9D88CF}"/>
    <cellStyle name="Normal 187" xfId="19" xr:uid="{AED1EA09-A901-4DE2-9358-5A521D91C1E4}"/>
    <cellStyle name="Normal 2" xfId="6" xr:uid="{CDB7E3D0-CCDE-4E68-B655-73999D386DBA}"/>
    <cellStyle name="Normal 2 2" xfId="22" xr:uid="{38B12854-11CA-4264-AA04-580344DDA05E}"/>
    <cellStyle name="Normal 2 3" xfId="10" xr:uid="{DE3B709D-78C6-4F98-93FB-49D1C5325A5E}"/>
    <cellStyle name="Normal 2 3 2" xfId="24" xr:uid="{E3D14A6B-2AD6-4A64-89DA-2637C79D66DF}"/>
    <cellStyle name="Normal 3" xfId="7" xr:uid="{021EEF8A-C0AE-4310-B741-E399CA8B02AA}"/>
    <cellStyle name="Normal 4" xfId="8" xr:uid="{E04B3317-2DFF-4DD9-9C14-DF57F4B6765C}"/>
    <cellStyle name="Normal 4 2" xfId="29" xr:uid="{6FBEC42C-FFE0-4689-BC1F-9980A1589AAC}"/>
    <cellStyle name="Normal 5" xfId="11" xr:uid="{0E8EDA2F-16C8-44CB-929C-64FF9D2EE9FD}"/>
    <cellStyle name="Normal 5 2" xfId="26" xr:uid="{027B362B-2345-4862-B94F-F878854B72D2}"/>
    <cellStyle name="Normal 6" xfId="17" xr:uid="{F29FA1E1-8BB6-46CC-885C-382A4F176C60}"/>
    <cellStyle name="Normal 7" xfId="23" xr:uid="{CA3FD043-2159-456C-9FEE-5F6BCAB3D146}"/>
    <cellStyle name="Normal 7 2" xfId="15" xr:uid="{A4DB87B6-D803-4D0E-BE63-8FC52A675B73}"/>
    <cellStyle name="Porcentaje" xfId="3" builtinId="5"/>
    <cellStyle name="Porcentual 3 2" xfId="16" xr:uid="{B72C0A86-7C30-47A3-B641-C81D1053591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258716</xdr:colOff>
      <xdr:row>3</xdr:row>
      <xdr:rowOff>60566</xdr:rowOff>
    </xdr:from>
    <xdr:to>
      <xdr:col>7</xdr:col>
      <xdr:colOff>107272</xdr:colOff>
      <xdr:row>6</xdr:row>
      <xdr:rowOff>123265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ADD9E7-499D-4180-A946-C39F4B447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8091" y="641591"/>
          <a:ext cx="962981" cy="605624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16</xdr:col>
      <xdr:colOff>6338</xdr:colOff>
      <xdr:row>3</xdr:row>
      <xdr:rowOff>69615</xdr:rowOff>
    </xdr:from>
    <xdr:to>
      <xdr:col>18</xdr:col>
      <xdr:colOff>97796</xdr:colOff>
      <xdr:row>6</xdr:row>
      <xdr:rowOff>67237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8C9849B-9BDB-415F-9E52-9F81709EC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83513" y="650640"/>
          <a:ext cx="834408" cy="5405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258716</xdr:colOff>
      <xdr:row>3</xdr:row>
      <xdr:rowOff>49360</xdr:rowOff>
    </xdr:from>
    <xdr:to>
      <xdr:col>7</xdr:col>
      <xdr:colOff>87662</xdr:colOff>
      <xdr:row>6</xdr:row>
      <xdr:rowOff>123265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6069" y="632066"/>
          <a:ext cx="960740" cy="54455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16</xdr:col>
      <xdr:colOff>39955</xdr:colOff>
      <xdr:row>3</xdr:row>
      <xdr:rowOff>69615</xdr:rowOff>
    </xdr:from>
    <xdr:to>
      <xdr:col>18</xdr:col>
      <xdr:colOff>156064</xdr:colOff>
      <xdr:row>6</xdr:row>
      <xdr:rowOff>100854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0367" y="652321"/>
          <a:ext cx="833286" cy="5018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nica.lopez\Desktop\Carpeta%20Trabajo%20Lacramarca\10%20Metrados\05%20Metrados%20A1%20v1\A1-Estructura%20de%20rebo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nica.lopez\Desktop\Carpeta%20Trabajo%20Lacramarca\10%20Metrados\05%20Metrados%20A1%20v1\A1-Reposici&#243;n%20canal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nica.lopez\Desktop\Carpeta%20Trabajo%20Lacramarca\10%20Metrados\05%20Metrados%20A1%20v1\A1-Ramp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ructura de rebose"/>
    </sheetNames>
    <sheetDataSet>
      <sheetData sheetId="0">
        <row r="19">
          <cell r="O19">
            <v>233.17999999999998</v>
          </cell>
        </row>
        <row r="88">
          <cell r="N88">
            <v>8.7190000000000012</v>
          </cell>
        </row>
        <row r="109">
          <cell r="N109">
            <v>71.73</v>
          </cell>
        </row>
        <row r="178">
          <cell r="P178">
            <v>335.03879999999998</v>
          </cell>
        </row>
        <row r="352">
          <cell r="M352">
            <v>5897.7179999999998</v>
          </cell>
        </row>
        <row r="362">
          <cell r="N362">
            <v>23.9</v>
          </cell>
        </row>
        <row r="363">
          <cell r="N363">
            <v>77.94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sición de canales"/>
      <sheetName val="Excavacion"/>
      <sheetName val="Relleno"/>
      <sheetName val="Concreto280"/>
      <sheetName val="Concreto100"/>
      <sheetName val="DetalleRect"/>
      <sheetName val="DetalleTrap"/>
      <sheetName val="AfectEstrPriv"/>
    </sheetNames>
    <sheetDataSet>
      <sheetData sheetId="0">
        <row r="4">
          <cell r="E4">
            <v>219.81600000000003</v>
          </cell>
        </row>
        <row r="5">
          <cell r="E5">
            <v>1478.1025999999999</v>
          </cell>
        </row>
        <row r="6">
          <cell r="E6">
            <v>677.21119999999996</v>
          </cell>
        </row>
        <row r="9">
          <cell r="E9">
            <v>1428.8040000000001</v>
          </cell>
        </row>
        <row r="10">
          <cell r="E10">
            <v>10668.179200000002</v>
          </cell>
        </row>
        <row r="11">
          <cell r="E11">
            <v>25.645200000000003</v>
          </cell>
        </row>
        <row r="12">
          <cell r="E12">
            <v>175.8528</v>
          </cell>
        </row>
        <row r="13">
          <cell r="E13">
            <v>109.19999999999999</v>
          </cell>
        </row>
        <row r="16">
          <cell r="E16">
            <v>109.2897</v>
          </cell>
        </row>
        <row r="17">
          <cell r="E17">
            <v>1219.0182500000001</v>
          </cell>
        </row>
        <row r="18">
          <cell r="E18">
            <v>0.6</v>
          </cell>
        </row>
        <row r="21">
          <cell r="E21">
            <v>625.84700000000009</v>
          </cell>
        </row>
        <row r="22">
          <cell r="E22">
            <v>36.738</v>
          </cell>
        </row>
        <row r="23">
          <cell r="E23">
            <v>116.7625</v>
          </cell>
        </row>
        <row r="24">
          <cell r="E24">
            <v>411.84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rampas"/>
      <sheetName val="A1-RA-D-01"/>
      <sheetName val="A1-RA-I-PP"/>
      <sheetName val="A1-RA-D-PP"/>
      <sheetName val="A1-RA-I-02"/>
      <sheetName val="A1-RA-I-03"/>
      <sheetName val="A1-RA-D-03"/>
    </sheetNames>
    <sheetDataSet>
      <sheetData sheetId="0">
        <row r="22">
          <cell r="L22">
            <v>99.518999999999977</v>
          </cell>
        </row>
        <row r="34">
          <cell r="L34">
            <v>111.49000000000001</v>
          </cell>
        </row>
        <row r="46">
          <cell r="L46">
            <v>150.00800000000001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155"/>
  <sheetViews>
    <sheetView tabSelected="1" view="pageBreakPreview" zoomScale="40" zoomScaleNormal="100" zoomScaleSheetLayoutView="40" zoomScalePageLayoutView="40" workbookViewId="0">
      <selection sqref="A1:F56"/>
    </sheetView>
  </sheetViews>
  <sheetFormatPr baseColWidth="10" defaultColWidth="11.33203125" defaultRowHeight="14.4" x14ac:dyDescent="0.3"/>
  <cols>
    <col min="1" max="1" width="14.77734375" customWidth="1"/>
    <col min="2" max="2" width="12.33203125" customWidth="1"/>
    <col min="3" max="3" width="21.77734375" customWidth="1"/>
    <col min="4" max="4" width="57.44140625" customWidth="1"/>
    <col min="5" max="5" width="11.21875" customWidth="1"/>
    <col min="6" max="6" width="15.5546875" customWidth="1"/>
  </cols>
  <sheetData>
    <row r="1" spans="1:8" s="58" customFormat="1" ht="17.399999999999999" customHeight="1" x14ac:dyDescent="0.3">
      <c r="A1" s="56" t="s">
        <v>23</v>
      </c>
      <c r="B1" s="56" t="s">
        <v>288</v>
      </c>
      <c r="C1" s="56" t="s">
        <v>289</v>
      </c>
      <c r="D1" s="57" t="s">
        <v>53</v>
      </c>
      <c r="E1" s="55" t="s">
        <v>290</v>
      </c>
      <c r="F1" s="55" t="s">
        <v>291</v>
      </c>
    </row>
    <row r="2" spans="1:8" ht="15.6" x14ac:dyDescent="0.3">
      <c r="A2" s="81" t="s">
        <v>312</v>
      </c>
      <c r="B2" s="81"/>
      <c r="C2" s="81"/>
      <c r="D2" s="81"/>
      <c r="E2" s="81"/>
      <c r="F2" s="81"/>
    </row>
    <row r="3" spans="1:8" x14ac:dyDescent="0.3">
      <c r="A3" s="11" t="s">
        <v>52</v>
      </c>
      <c r="B3" s="11"/>
      <c r="C3" s="11"/>
      <c r="D3" s="15" t="s">
        <v>66</v>
      </c>
      <c r="E3" s="13"/>
      <c r="F3" s="13"/>
    </row>
    <row r="4" spans="1:8" x14ac:dyDescent="0.3">
      <c r="A4" s="14" t="s">
        <v>14</v>
      </c>
      <c r="B4" s="14"/>
      <c r="C4" s="14"/>
      <c r="D4" s="15" t="s">
        <v>51</v>
      </c>
      <c r="E4" s="16"/>
      <c r="F4" s="17"/>
    </row>
    <row r="5" spans="1:8" x14ac:dyDescent="0.3">
      <c r="A5" s="18" t="s">
        <v>58</v>
      </c>
      <c r="B5" s="19" t="s">
        <v>50</v>
      </c>
      <c r="C5" s="43">
        <v>1</v>
      </c>
      <c r="D5" s="21" t="s">
        <v>15</v>
      </c>
      <c r="E5" s="19"/>
      <c r="F5" s="20"/>
    </row>
    <row r="6" spans="1:8" x14ac:dyDescent="0.3">
      <c r="A6" s="18" t="s">
        <v>60</v>
      </c>
      <c r="B6" s="22" t="s">
        <v>20</v>
      </c>
      <c r="C6" s="43">
        <v>1</v>
      </c>
      <c r="D6" s="21" t="s">
        <v>19</v>
      </c>
      <c r="E6" s="22"/>
      <c r="F6" s="20"/>
    </row>
    <row r="7" spans="1:8" x14ac:dyDescent="0.3">
      <c r="A7" s="18" t="s">
        <v>95</v>
      </c>
      <c r="B7" s="19" t="s">
        <v>22</v>
      </c>
      <c r="C7" s="43">
        <v>6.5</v>
      </c>
      <c r="D7" s="21" t="s">
        <v>21</v>
      </c>
      <c r="E7" s="19"/>
      <c r="F7" s="20"/>
    </row>
    <row r="8" spans="1:8" x14ac:dyDescent="0.3">
      <c r="A8" s="14" t="s">
        <v>18</v>
      </c>
      <c r="B8" s="16"/>
      <c r="C8" s="45"/>
      <c r="D8" s="15" t="s">
        <v>49</v>
      </c>
      <c r="E8" s="16"/>
      <c r="F8" s="17"/>
    </row>
    <row r="9" spans="1:8" x14ac:dyDescent="0.3">
      <c r="A9" s="18" t="s">
        <v>62</v>
      </c>
      <c r="B9" s="19" t="s">
        <v>20</v>
      </c>
      <c r="C9" s="43">
        <v>1</v>
      </c>
      <c r="D9" s="21" t="s">
        <v>59</v>
      </c>
      <c r="E9" s="19"/>
      <c r="F9" s="20"/>
    </row>
    <row r="10" spans="1:8" x14ac:dyDescent="0.3">
      <c r="A10" s="18" t="s">
        <v>63</v>
      </c>
      <c r="B10" s="22" t="s">
        <v>22</v>
      </c>
      <c r="C10" s="43">
        <v>5.77</v>
      </c>
      <c r="D10" s="21" t="s">
        <v>67</v>
      </c>
      <c r="E10" s="22"/>
      <c r="F10" s="20"/>
    </row>
    <row r="11" spans="1:8" x14ac:dyDescent="0.3">
      <c r="A11" s="14" t="s">
        <v>233</v>
      </c>
      <c r="B11" s="16"/>
      <c r="C11" s="45"/>
      <c r="D11" s="15" t="s">
        <v>81</v>
      </c>
      <c r="E11" s="16"/>
      <c r="F11" s="17"/>
    </row>
    <row r="12" spans="1:8" x14ac:dyDescent="0.3">
      <c r="A12" s="14" t="s">
        <v>234</v>
      </c>
      <c r="B12" s="16"/>
      <c r="C12" s="44"/>
      <c r="D12" s="15" t="s">
        <v>136</v>
      </c>
      <c r="E12" s="16"/>
      <c r="F12" s="24"/>
    </row>
    <row r="13" spans="1:8" ht="16.2" x14ac:dyDescent="0.3">
      <c r="A13" s="25" t="s">
        <v>319</v>
      </c>
      <c r="B13" s="22" t="s">
        <v>80</v>
      </c>
      <c r="C13" s="43">
        <v>9732.59</v>
      </c>
      <c r="D13" s="21" t="s">
        <v>11</v>
      </c>
      <c r="E13" s="22"/>
      <c r="F13" s="20"/>
      <c r="H13" t="s">
        <v>13</v>
      </c>
    </row>
    <row r="14" spans="1:8" ht="16.2" x14ac:dyDescent="0.3">
      <c r="A14" s="25" t="s">
        <v>320</v>
      </c>
      <c r="B14" s="22" t="s">
        <v>80</v>
      </c>
      <c r="C14" s="43">
        <v>6302.55</v>
      </c>
      <c r="D14" s="21" t="s">
        <v>12</v>
      </c>
      <c r="E14" s="22"/>
      <c r="F14" s="20"/>
    </row>
    <row r="15" spans="1:8" x14ac:dyDescent="0.3">
      <c r="A15" s="14" t="s">
        <v>321</v>
      </c>
      <c r="B15" s="16"/>
      <c r="C15" s="44"/>
      <c r="D15" s="15" t="s">
        <v>137</v>
      </c>
      <c r="E15" s="16"/>
      <c r="F15" s="24"/>
    </row>
    <row r="16" spans="1:8" ht="28.8" x14ac:dyDescent="0.3">
      <c r="A16" s="25" t="s">
        <v>322</v>
      </c>
      <c r="B16" s="22" t="s">
        <v>80</v>
      </c>
      <c r="C16" s="43">
        <v>2987.11</v>
      </c>
      <c r="D16" s="21" t="s">
        <v>55</v>
      </c>
      <c r="E16" s="22"/>
      <c r="F16" s="20"/>
    </row>
    <row r="17" spans="1:59" ht="32.4" customHeight="1" x14ac:dyDescent="0.3">
      <c r="A17" s="25" t="s">
        <v>323</v>
      </c>
      <c r="B17" s="22" t="s">
        <v>80</v>
      </c>
      <c r="C17" s="43">
        <v>10578.95</v>
      </c>
      <c r="D17" s="21" t="s">
        <v>11</v>
      </c>
      <c r="E17" s="22"/>
      <c r="F17" s="20"/>
    </row>
    <row r="18" spans="1:59" ht="32.4" customHeight="1" x14ac:dyDescent="0.3">
      <c r="A18" s="25" t="s">
        <v>324</v>
      </c>
      <c r="B18" s="22" t="s">
        <v>80</v>
      </c>
      <c r="C18" s="43">
        <v>7088.07</v>
      </c>
      <c r="D18" s="21" t="s">
        <v>12</v>
      </c>
      <c r="E18" s="22"/>
      <c r="F18" s="20"/>
    </row>
    <row r="19" spans="1:59" x14ac:dyDescent="0.3">
      <c r="A19" s="14" t="s">
        <v>325</v>
      </c>
      <c r="B19" s="16"/>
      <c r="C19" s="44"/>
      <c r="D19" s="15" t="s">
        <v>172</v>
      </c>
      <c r="E19" s="16"/>
      <c r="F19" s="24"/>
    </row>
    <row r="20" spans="1:59" ht="28.8" x14ac:dyDescent="0.3">
      <c r="A20" s="25" t="s">
        <v>326</v>
      </c>
      <c r="B20" s="22" t="s">
        <v>80</v>
      </c>
      <c r="C20" s="43">
        <v>234.1</v>
      </c>
      <c r="D20" s="21" t="s">
        <v>55</v>
      </c>
      <c r="E20" s="22"/>
      <c r="F20" s="20"/>
    </row>
    <row r="21" spans="1:59" ht="16.2" x14ac:dyDescent="0.3">
      <c r="A21" s="25" t="s">
        <v>327</v>
      </c>
      <c r="B21" s="22" t="s">
        <v>80</v>
      </c>
      <c r="C21" s="43">
        <v>1338</v>
      </c>
      <c r="D21" s="21" t="s">
        <v>11</v>
      </c>
      <c r="E21" s="22"/>
      <c r="F21" s="20"/>
    </row>
    <row r="22" spans="1:59" ht="16.2" x14ac:dyDescent="0.3">
      <c r="A22" s="25" t="s">
        <v>328</v>
      </c>
      <c r="B22" s="22" t="s">
        <v>80</v>
      </c>
      <c r="C22" s="43">
        <v>957.34</v>
      </c>
      <c r="D22" s="21" t="s">
        <v>12</v>
      </c>
      <c r="E22" s="22"/>
      <c r="F22" s="20"/>
    </row>
    <row r="23" spans="1:59" x14ac:dyDescent="0.3">
      <c r="A23" s="14" t="s">
        <v>329</v>
      </c>
      <c r="B23" s="16"/>
      <c r="C23" s="44"/>
      <c r="D23" s="15" t="s">
        <v>173</v>
      </c>
      <c r="E23" s="16"/>
      <c r="F23" s="24"/>
    </row>
    <row r="24" spans="1:59" ht="28.8" x14ac:dyDescent="0.3">
      <c r="A24" s="25" t="s">
        <v>330</v>
      </c>
      <c r="B24" s="22" t="s">
        <v>80</v>
      </c>
      <c r="C24" s="43">
        <v>228.24</v>
      </c>
      <c r="D24" s="21" t="s">
        <v>55</v>
      </c>
      <c r="E24" s="22"/>
      <c r="F24" s="20"/>
    </row>
    <row r="25" spans="1:59" ht="34.200000000000003" customHeight="1" x14ac:dyDescent="0.3">
      <c r="A25" s="25" t="s">
        <v>331</v>
      </c>
      <c r="B25" s="22" t="s">
        <v>80</v>
      </c>
      <c r="C25" s="43">
        <v>1337.24</v>
      </c>
      <c r="D25" s="21" t="s">
        <v>11</v>
      </c>
      <c r="E25" s="22"/>
      <c r="F25" s="20"/>
    </row>
    <row r="26" spans="1:59" ht="34.200000000000003" customHeight="1" x14ac:dyDescent="0.3">
      <c r="A26" s="25" t="s">
        <v>332</v>
      </c>
      <c r="B26" s="22" t="s">
        <v>80</v>
      </c>
      <c r="C26" s="43">
        <v>960.14</v>
      </c>
      <c r="D26" s="21" t="s">
        <v>12</v>
      </c>
      <c r="E26" s="22"/>
      <c r="F26" s="20"/>
    </row>
    <row r="27" spans="1:59" s="3" customFormat="1" x14ac:dyDescent="0.3">
      <c r="A27" s="14" t="s">
        <v>189</v>
      </c>
      <c r="B27" s="16"/>
      <c r="C27" s="45"/>
      <c r="D27" s="15" t="s">
        <v>184</v>
      </c>
      <c r="E27" s="17"/>
      <c r="F27" s="1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 s="3" customFormat="1" x14ac:dyDescent="0.3">
      <c r="A28" s="14" t="s">
        <v>189</v>
      </c>
      <c r="B28" s="16"/>
      <c r="C28" s="45"/>
      <c r="D28" s="15" t="s">
        <v>313</v>
      </c>
      <c r="E28" s="17"/>
      <c r="F28" s="17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s="3" customFormat="1" x14ac:dyDescent="0.3">
      <c r="A29" s="14" t="s">
        <v>189</v>
      </c>
      <c r="B29" s="16"/>
      <c r="C29" s="45"/>
      <c r="D29" s="15" t="s">
        <v>295</v>
      </c>
      <c r="E29" s="17"/>
      <c r="F29" s="17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 s="3" customFormat="1" ht="16.2" x14ac:dyDescent="0.3">
      <c r="A30" s="25" t="s">
        <v>190</v>
      </c>
      <c r="B30" s="22" t="s">
        <v>80</v>
      </c>
      <c r="C30" s="43">
        <f>+'[1]Estructura de rebose'!$N$88</f>
        <v>8.7190000000000012</v>
      </c>
      <c r="D30" s="21" t="s">
        <v>152</v>
      </c>
      <c r="E30" s="20"/>
      <c r="F30" s="2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59" s="3" customFormat="1" ht="16.2" x14ac:dyDescent="0.3">
      <c r="A31" s="25" t="s">
        <v>191</v>
      </c>
      <c r="B31" s="22" t="s">
        <v>80</v>
      </c>
      <c r="C31" s="43">
        <f>+'[1]Estructura de rebose'!$N$109</f>
        <v>71.73</v>
      </c>
      <c r="D31" s="21" t="s">
        <v>153</v>
      </c>
      <c r="E31" s="20"/>
      <c r="F31" s="20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 s="3" customFormat="1" ht="16.2" x14ac:dyDescent="0.3">
      <c r="A32" s="25" t="s">
        <v>192</v>
      </c>
      <c r="B32" s="22" t="s">
        <v>79</v>
      </c>
      <c r="C32" s="43">
        <f>+'[1]Estructura de rebose'!$P$178</f>
        <v>335.03879999999998</v>
      </c>
      <c r="D32" s="21" t="s">
        <v>196</v>
      </c>
      <c r="E32" s="20"/>
      <c r="F32" s="20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 s="3" customFormat="1" x14ac:dyDescent="0.3">
      <c r="A33" s="25" t="s">
        <v>195</v>
      </c>
      <c r="B33" s="22" t="s">
        <v>124</v>
      </c>
      <c r="C33" s="43">
        <f>+'[1]Estructura de rebose'!$M$352</f>
        <v>5897.7179999999998</v>
      </c>
      <c r="D33" s="21" t="s">
        <v>154</v>
      </c>
      <c r="E33" s="20"/>
      <c r="F33" s="20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</row>
    <row r="34" spans="1:59" s="3" customFormat="1" x14ac:dyDescent="0.3">
      <c r="A34" s="14" t="s">
        <v>193</v>
      </c>
      <c r="B34" s="16"/>
      <c r="C34" s="45"/>
      <c r="D34" s="15" t="s">
        <v>294</v>
      </c>
      <c r="E34" s="17"/>
      <c r="F34" s="17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 s="3" customFormat="1" x14ac:dyDescent="0.3">
      <c r="A35" s="25" t="s">
        <v>194</v>
      </c>
      <c r="B35" s="22" t="s">
        <v>73</v>
      </c>
      <c r="C35" s="43">
        <f>+'[1]Estructura de rebose'!$N$362</f>
        <v>23.9</v>
      </c>
      <c r="D35" s="21" t="s">
        <v>274</v>
      </c>
      <c r="E35" s="20"/>
      <c r="F35" s="20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</row>
    <row r="36" spans="1:59" x14ac:dyDescent="0.3">
      <c r="A36" s="25" t="s">
        <v>273</v>
      </c>
      <c r="B36" s="22" t="s">
        <v>73</v>
      </c>
      <c r="C36" s="43">
        <f>+'[1]Estructura de rebose'!$N$363</f>
        <v>77.94</v>
      </c>
      <c r="D36" s="21" t="s">
        <v>155</v>
      </c>
      <c r="E36" s="20"/>
      <c r="F36" s="20"/>
    </row>
    <row r="37" spans="1:59" s="3" customFormat="1" x14ac:dyDescent="0.3">
      <c r="A37" s="14" t="s">
        <v>314</v>
      </c>
      <c r="B37" s="30"/>
      <c r="C37" s="44"/>
      <c r="D37" s="15" t="s">
        <v>275</v>
      </c>
      <c r="E37" s="24"/>
      <c r="F37" s="24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 s="3" customFormat="1" x14ac:dyDescent="0.3">
      <c r="A38" s="14" t="s">
        <v>119</v>
      </c>
      <c r="B38" s="30"/>
      <c r="C38" s="44"/>
      <c r="D38" s="15" t="s">
        <v>222</v>
      </c>
      <c r="E38" s="24"/>
      <c r="F38" s="24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</row>
    <row r="39" spans="1:59" s="3" customFormat="1" x14ac:dyDescent="0.3">
      <c r="A39" s="14" t="s">
        <v>276</v>
      </c>
      <c r="B39" s="30"/>
      <c r="C39" s="44"/>
      <c r="D39" s="15" t="s">
        <v>151</v>
      </c>
      <c r="E39" s="24"/>
      <c r="F39" s="24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</row>
    <row r="40" spans="1:59" s="3" customFormat="1" ht="16.2" x14ac:dyDescent="0.3">
      <c r="A40" s="25" t="s">
        <v>277</v>
      </c>
      <c r="B40" s="22" t="s">
        <v>79</v>
      </c>
      <c r="C40" s="43">
        <f>+'[2]Reposición de canales'!$E9</f>
        <v>1428.8040000000001</v>
      </c>
      <c r="D40" s="21" t="s">
        <v>196</v>
      </c>
      <c r="E40" s="20"/>
      <c r="F40" s="2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</row>
    <row r="41" spans="1:59" s="3" customFormat="1" x14ac:dyDescent="0.3">
      <c r="A41" s="25" t="s">
        <v>278</v>
      </c>
      <c r="B41" s="22" t="s">
        <v>124</v>
      </c>
      <c r="C41" s="43">
        <f>+'[2]Reposición de canales'!$E10</f>
        <v>10668.179200000002</v>
      </c>
      <c r="D41" s="21" t="s">
        <v>154</v>
      </c>
      <c r="E41" s="20"/>
      <c r="F41" s="20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 s="3" customFormat="1" ht="16.2" x14ac:dyDescent="0.3">
      <c r="A42" s="25" t="s">
        <v>279</v>
      </c>
      <c r="B42" s="22" t="s">
        <v>80</v>
      </c>
      <c r="C42" s="43">
        <f>+'[2]Reposición de canales'!$E11</f>
        <v>25.645200000000003</v>
      </c>
      <c r="D42" s="21" t="s">
        <v>152</v>
      </c>
      <c r="E42" s="20"/>
      <c r="F42" s="20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</row>
    <row r="43" spans="1:59" s="3" customFormat="1" ht="16.2" x14ac:dyDescent="0.3">
      <c r="A43" s="25" t="s">
        <v>280</v>
      </c>
      <c r="B43" s="22" t="s">
        <v>80</v>
      </c>
      <c r="C43" s="43">
        <f>+'[2]Reposición de canales'!$E12</f>
        <v>175.8528</v>
      </c>
      <c r="D43" s="21" t="s">
        <v>153</v>
      </c>
      <c r="E43" s="20"/>
      <c r="F43" s="20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 s="3" customFormat="1" x14ac:dyDescent="0.3">
      <c r="A44" s="25" t="s">
        <v>281</v>
      </c>
      <c r="B44" s="22" t="s">
        <v>73</v>
      </c>
      <c r="C44" s="43">
        <f>+'[2]Reposición de canales'!$E13</f>
        <v>109.19999999999999</v>
      </c>
      <c r="D44" s="21" t="s">
        <v>221</v>
      </c>
      <c r="E44" s="20"/>
      <c r="F44" s="20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 s="3" customFormat="1" x14ac:dyDescent="0.3">
      <c r="A45" s="14" t="s">
        <v>120</v>
      </c>
      <c r="B45" s="30"/>
      <c r="C45" s="44"/>
      <c r="D45" s="15" t="s">
        <v>315</v>
      </c>
      <c r="E45" s="24"/>
      <c r="F45" s="24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 s="3" customFormat="1" x14ac:dyDescent="0.3">
      <c r="A46" s="14" t="s">
        <v>249</v>
      </c>
      <c r="B46" s="30"/>
      <c r="C46" s="44"/>
      <c r="D46" s="15" t="s">
        <v>151</v>
      </c>
      <c r="E46" s="24"/>
      <c r="F46" s="24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</row>
    <row r="47" spans="1:59" s="3" customFormat="1" ht="16.2" x14ac:dyDescent="0.3">
      <c r="A47" s="25" t="s">
        <v>258</v>
      </c>
      <c r="B47" s="22" t="s">
        <v>79</v>
      </c>
      <c r="C47" s="43">
        <f>+'[2]Reposición de canales'!$E21</f>
        <v>625.84700000000009</v>
      </c>
      <c r="D47" s="21" t="s">
        <v>196</v>
      </c>
      <c r="E47" s="20"/>
      <c r="F47" s="20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</row>
    <row r="48" spans="1:59" s="3" customFormat="1" ht="16.2" x14ac:dyDescent="0.3">
      <c r="A48" s="25" t="s">
        <v>259</v>
      </c>
      <c r="B48" s="22" t="s">
        <v>79</v>
      </c>
      <c r="C48" s="43">
        <f>+'[2]Reposición de canales'!$E22</f>
        <v>36.738</v>
      </c>
      <c r="D48" s="21" t="s">
        <v>224</v>
      </c>
      <c r="E48" s="20"/>
      <c r="F48" s="20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</row>
    <row r="49" spans="1:59" s="3" customFormat="1" ht="16.2" x14ac:dyDescent="0.3">
      <c r="A49" s="25" t="s">
        <v>260</v>
      </c>
      <c r="B49" s="22" t="s">
        <v>80</v>
      </c>
      <c r="C49" s="43">
        <f>+'[2]Reposición de canales'!$E23</f>
        <v>116.7625</v>
      </c>
      <c r="D49" s="21" t="s">
        <v>153</v>
      </c>
      <c r="E49" s="20"/>
      <c r="F49" s="20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 s="3" customFormat="1" x14ac:dyDescent="0.3">
      <c r="A50" s="25" t="s">
        <v>261</v>
      </c>
      <c r="B50" s="22" t="s">
        <v>73</v>
      </c>
      <c r="C50" s="43">
        <f>+'[2]Reposición de canales'!$E24</f>
        <v>411.84</v>
      </c>
      <c r="D50" s="21" t="s">
        <v>225</v>
      </c>
      <c r="E50" s="20"/>
      <c r="F50" s="2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</row>
    <row r="51" spans="1:59" s="3" customFormat="1" x14ac:dyDescent="0.3">
      <c r="A51" s="14" t="s">
        <v>262</v>
      </c>
      <c r="B51" s="16"/>
      <c r="C51" s="45"/>
      <c r="D51" s="15" t="s">
        <v>231</v>
      </c>
      <c r="E51" s="13"/>
      <c r="F51" s="13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</row>
    <row r="52" spans="1:59" s="3" customFormat="1" x14ac:dyDescent="0.3">
      <c r="A52" s="14" t="s">
        <v>264</v>
      </c>
      <c r="B52" s="16"/>
      <c r="C52" s="45"/>
      <c r="D52" s="15" t="s">
        <v>61</v>
      </c>
      <c r="E52" s="17"/>
      <c r="F52" s="17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</row>
    <row r="53" spans="1:59" s="3" customFormat="1" ht="16.2" x14ac:dyDescent="0.3">
      <c r="A53" s="25" t="s">
        <v>282</v>
      </c>
      <c r="B53" s="22" t="s">
        <v>79</v>
      </c>
      <c r="C53" s="43">
        <v>561.93000000000006</v>
      </c>
      <c r="D53" s="21" t="s">
        <v>245</v>
      </c>
      <c r="E53" s="20"/>
      <c r="F53" s="20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</row>
    <row r="54" spans="1:59" s="3" customFormat="1" ht="28.8" x14ac:dyDescent="0.3">
      <c r="A54" s="25" t="s">
        <v>283</v>
      </c>
      <c r="B54" s="22" t="s">
        <v>80</v>
      </c>
      <c r="C54" s="43">
        <v>758.60550000000012</v>
      </c>
      <c r="D54" s="21" t="s">
        <v>246</v>
      </c>
      <c r="E54" s="20"/>
      <c r="F54" s="20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</row>
    <row r="55" spans="1:59" s="3" customFormat="1" x14ac:dyDescent="0.3">
      <c r="A55" s="14" t="s">
        <v>265</v>
      </c>
      <c r="B55" s="30"/>
      <c r="C55" s="44"/>
      <c r="D55" s="15" t="s">
        <v>284</v>
      </c>
      <c r="E55" s="24"/>
      <c r="F55" s="24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</row>
    <row r="56" spans="1:59" s="3" customFormat="1" x14ac:dyDescent="0.3">
      <c r="A56" s="25" t="s">
        <v>285</v>
      </c>
      <c r="B56" s="22" t="s">
        <v>73</v>
      </c>
      <c r="C56" s="43">
        <v>50</v>
      </c>
      <c r="D56" s="21" t="s">
        <v>242</v>
      </c>
      <c r="E56" s="20"/>
      <c r="F56" s="20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</row>
    <row r="57" spans="1:59" s="3" customFormat="1" x14ac:dyDescent="0.3">
      <c r="A57" s="25" t="s">
        <v>286</v>
      </c>
      <c r="B57" s="22" t="s">
        <v>73</v>
      </c>
      <c r="C57" s="43">
        <v>25</v>
      </c>
      <c r="D57" s="21" t="s">
        <v>243</v>
      </c>
      <c r="E57" s="20"/>
      <c r="F57" s="20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</row>
    <row r="58" spans="1:59" s="3" customFormat="1" x14ac:dyDescent="0.3">
      <c r="A58" s="25" t="s">
        <v>287</v>
      </c>
      <c r="B58" s="22" t="s">
        <v>73</v>
      </c>
      <c r="C58" s="43">
        <v>50</v>
      </c>
      <c r="D58" s="21" t="s">
        <v>244</v>
      </c>
      <c r="E58" s="20"/>
      <c r="F58" s="20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</row>
    <row r="59" spans="1:59" s="3" customFormat="1" x14ac:dyDescent="0.3">
      <c r="A59" s="14" t="s">
        <v>263</v>
      </c>
      <c r="B59" s="16"/>
      <c r="C59" s="45"/>
      <c r="D59" s="15" t="s">
        <v>235</v>
      </c>
      <c r="E59" s="17"/>
      <c r="F59" s="17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</row>
    <row r="60" spans="1:59" s="3" customFormat="1" ht="16.2" x14ac:dyDescent="0.3">
      <c r="A60" s="25" t="s">
        <v>266</v>
      </c>
      <c r="B60" s="22" t="s">
        <v>80</v>
      </c>
      <c r="C60" s="43">
        <v>1.5</v>
      </c>
      <c r="D60" s="21" t="s">
        <v>240</v>
      </c>
      <c r="E60" s="20"/>
      <c r="F60" s="2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</row>
    <row r="61" spans="1:59" s="3" customFormat="1" ht="16.2" x14ac:dyDescent="0.3">
      <c r="A61" s="25" t="s">
        <v>267</v>
      </c>
      <c r="B61" s="22" t="s">
        <v>80</v>
      </c>
      <c r="C61" s="43">
        <f>+C60*1.35</f>
        <v>2.0250000000000004</v>
      </c>
      <c r="D61" s="21" t="s">
        <v>241</v>
      </c>
      <c r="E61" s="20"/>
      <c r="F61" s="20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59" x14ac:dyDescent="0.3">
      <c r="A62" s="11" t="s">
        <v>159</v>
      </c>
      <c r="B62" s="11"/>
      <c r="C62" s="46"/>
      <c r="D62" s="12" t="s">
        <v>39</v>
      </c>
      <c r="E62" s="13"/>
      <c r="F62" s="13"/>
    </row>
    <row r="63" spans="1:59" x14ac:dyDescent="0.3">
      <c r="A63" s="18" t="s">
        <v>160</v>
      </c>
      <c r="B63" s="19" t="s">
        <v>20</v>
      </c>
      <c r="C63" s="43">
        <v>1</v>
      </c>
      <c r="D63" s="21" t="s">
        <v>39</v>
      </c>
      <c r="E63" s="28"/>
      <c r="F63" s="28"/>
    </row>
    <row r="64" spans="1:59" ht="28.8" x14ac:dyDescent="0.3">
      <c r="A64" s="18" t="s">
        <v>161</v>
      </c>
      <c r="B64" s="19" t="s">
        <v>20</v>
      </c>
      <c r="C64" s="43">
        <v>1</v>
      </c>
      <c r="D64" s="21" t="s">
        <v>57</v>
      </c>
      <c r="E64" s="28"/>
      <c r="F64" s="28"/>
    </row>
    <row r="65" spans="1:59" s="3" customFormat="1" ht="15.6" x14ac:dyDescent="0.3">
      <c r="A65" s="81" t="s">
        <v>316</v>
      </c>
      <c r="B65" s="81"/>
      <c r="C65" s="81"/>
      <c r="D65" s="81"/>
      <c r="E65" s="81"/>
      <c r="F65" s="81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</row>
    <row r="66" spans="1:59" s="3" customFormat="1" x14ac:dyDescent="0.3">
      <c r="A66" s="60" t="s">
        <v>233</v>
      </c>
      <c r="B66" s="31"/>
      <c r="C66" s="61"/>
      <c r="D66" s="62" t="s">
        <v>236</v>
      </c>
      <c r="E66" s="31"/>
      <c r="F66" s="63"/>
    </row>
    <row r="67" spans="1:59" s="3" customFormat="1" x14ac:dyDescent="0.3">
      <c r="A67" s="64" t="s">
        <v>234</v>
      </c>
      <c r="B67" s="29" t="s">
        <v>238</v>
      </c>
      <c r="C67" s="43">
        <v>0.73</v>
      </c>
      <c r="D67" s="65" t="s">
        <v>237</v>
      </c>
      <c r="E67" s="29"/>
      <c r="F67" s="66"/>
    </row>
    <row r="68" spans="1:59" s="3" customFormat="1" x14ac:dyDescent="0.3">
      <c r="A68" s="60" t="s">
        <v>96</v>
      </c>
      <c r="B68" s="31"/>
      <c r="C68" s="70"/>
      <c r="D68" s="62" t="s">
        <v>78</v>
      </c>
      <c r="E68" s="31"/>
      <c r="F68" s="63"/>
    </row>
    <row r="69" spans="1:59" s="3" customFormat="1" ht="16.2" x14ac:dyDescent="0.3">
      <c r="A69" s="64" t="s">
        <v>64</v>
      </c>
      <c r="B69" s="29" t="s">
        <v>79</v>
      </c>
      <c r="C69" s="70">
        <v>217956.58</v>
      </c>
      <c r="D69" s="67" t="s">
        <v>10</v>
      </c>
      <c r="E69" s="29"/>
      <c r="F69" s="68"/>
    </row>
    <row r="70" spans="1:59" s="3" customFormat="1" ht="16.2" x14ac:dyDescent="0.3">
      <c r="A70" s="64" t="s">
        <v>65</v>
      </c>
      <c r="B70" s="29" t="s">
        <v>80</v>
      </c>
      <c r="C70" s="70">
        <v>80356.22</v>
      </c>
      <c r="D70" s="67" t="s">
        <v>125</v>
      </c>
      <c r="E70" s="29"/>
      <c r="F70" s="68"/>
    </row>
    <row r="71" spans="1:59" s="3" customFormat="1" ht="16.2" x14ac:dyDescent="0.3">
      <c r="A71" s="64" t="s">
        <v>133</v>
      </c>
      <c r="B71" s="29" t="s">
        <v>80</v>
      </c>
      <c r="C71" s="70">
        <v>17075.48</v>
      </c>
      <c r="D71" s="67" t="s">
        <v>134</v>
      </c>
      <c r="E71" s="29"/>
      <c r="F71" s="68"/>
    </row>
    <row r="72" spans="1:59" s="3" customFormat="1" x14ac:dyDescent="0.3">
      <c r="A72" s="60" t="s">
        <v>97</v>
      </c>
      <c r="B72" s="31"/>
      <c r="C72" s="70"/>
      <c r="D72" s="62" t="s">
        <v>81</v>
      </c>
      <c r="E72" s="31"/>
      <c r="F72" s="63"/>
    </row>
    <row r="73" spans="1:59" s="3" customFormat="1" x14ac:dyDescent="0.3">
      <c r="A73" s="60" t="s">
        <v>98</v>
      </c>
      <c r="B73" s="31"/>
      <c r="C73" s="43"/>
      <c r="D73" s="62" t="s">
        <v>136</v>
      </c>
      <c r="E73" s="31"/>
      <c r="F73" s="66"/>
    </row>
    <row r="74" spans="1:59" s="3" customFormat="1" ht="24.6" customHeight="1" x14ac:dyDescent="0.3">
      <c r="A74" s="60" t="s">
        <v>99</v>
      </c>
      <c r="B74" s="29" t="s">
        <v>80</v>
      </c>
      <c r="C74" s="43">
        <v>108351.08</v>
      </c>
      <c r="D74" s="65" t="s">
        <v>54</v>
      </c>
      <c r="E74" s="29"/>
      <c r="F74" s="66"/>
    </row>
    <row r="75" spans="1:59" s="3" customFormat="1" ht="16.2" x14ac:dyDescent="0.3">
      <c r="A75" s="60" t="s">
        <v>100</v>
      </c>
      <c r="B75" s="29" t="s">
        <v>80</v>
      </c>
      <c r="C75" s="43">
        <v>9732.59</v>
      </c>
      <c r="D75" s="65" t="s">
        <v>126</v>
      </c>
      <c r="E75" s="29"/>
      <c r="F75" s="66"/>
    </row>
    <row r="76" spans="1:59" s="3" customFormat="1" ht="16.2" x14ac:dyDescent="0.3">
      <c r="A76" s="60" t="s">
        <v>101</v>
      </c>
      <c r="B76" s="29" t="s">
        <v>79</v>
      </c>
      <c r="C76" s="43">
        <v>43873.84</v>
      </c>
      <c r="D76" s="65" t="s">
        <v>9</v>
      </c>
      <c r="E76" s="29" t="s">
        <v>13</v>
      </c>
      <c r="F76" s="66"/>
    </row>
    <row r="77" spans="1:59" s="3" customFormat="1" ht="16.2" x14ac:dyDescent="0.3">
      <c r="A77" s="60" t="s">
        <v>102</v>
      </c>
      <c r="B77" s="29" t="s">
        <v>162</v>
      </c>
      <c r="C77" s="43">
        <v>16655.18</v>
      </c>
      <c r="D77" s="65" t="s">
        <v>213</v>
      </c>
      <c r="E77" s="29"/>
      <c r="F77" s="66"/>
    </row>
    <row r="78" spans="1:59" s="3" customFormat="1" ht="16.2" x14ac:dyDescent="0.3">
      <c r="A78" s="60" t="s">
        <v>103</v>
      </c>
      <c r="B78" s="29" t="s">
        <v>162</v>
      </c>
      <c r="C78" s="43">
        <v>5981.26</v>
      </c>
      <c r="D78" s="65" t="s">
        <v>214</v>
      </c>
      <c r="E78" s="29"/>
      <c r="F78" s="66"/>
    </row>
    <row r="79" spans="1:59" s="3" customFormat="1" ht="28.8" x14ac:dyDescent="0.3">
      <c r="A79" s="60" t="s">
        <v>104</v>
      </c>
      <c r="B79" s="29" t="s">
        <v>80</v>
      </c>
      <c r="C79" s="43">
        <v>23733.99</v>
      </c>
      <c r="D79" s="65" t="s">
        <v>232</v>
      </c>
      <c r="E79" s="29"/>
      <c r="F79" s="66"/>
    </row>
    <row r="80" spans="1:59" s="3" customFormat="1" ht="28.8" x14ac:dyDescent="0.3">
      <c r="A80" s="60" t="s">
        <v>105</v>
      </c>
      <c r="B80" s="29" t="s">
        <v>80</v>
      </c>
      <c r="C80" s="43">
        <v>4883.95</v>
      </c>
      <c r="D80" s="65" t="s">
        <v>158</v>
      </c>
      <c r="E80" s="29"/>
      <c r="F80" s="66"/>
    </row>
    <row r="81" spans="1:6" s="3" customFormat="1" ht="28.8" x14ac:dyDescent="0.3">
      <c r="A81" s="60" t="s">
        <v>106</v>
      </c>
      <c r="B81" s="29" t="s">
        <v>80</v>
      </c>
      <c r="C81" s="43">
        <v>2780.02</v>
      </c>
      <c r="D81" s="65" t="s">
        <v>55</v>
      </c>
      <c r="E81" s="29"/>
      <c r="F81" s="66"/>
    </row>
    <row r="82" spans="1:6" s="3" customFormat="1" ht="16.2" x14ac:dyDescent="0.3">
      <c r="A82" s="60" t="s">
        <v>156</v>
      </c>
      <c r="B82" s="29" t="s">
        <v>79</v>
      </c>
      <c r="C82" s="43">
        <v>65958.210000000006</v>
      </c>
      <c r="D82" s="65" t="s">
        <v>56</v>
      </c>
      <c r="E82" s="29"/>
      <c r="F82" s="66"/>
    </row>
    <row r="83" spans="1:6" s="3" customFormat="1" x14ac:dyDescent="0.3">
      <c r="A83" s="60" t="s">
        <v>107</v>
      </c>
      <c r="B83" s="31"/>
      <c r="C83" s="43"/>
      <c r="D83" s="62" t="s">
        <v>137</v>
      </c>
      <c r="E83" s="31"/>
      <c r="F83" s="66"/>
    </row>
    <row r="84" spans="1:6" s="3" customFormat="1" ht="16.2" x14ac:dyDescent="0.3">
      <c r="A84" s="60" t="s">
        <v>108</v>
      </c>
      <c r="B84" s="29" t="s">
        <v>80</v>
      </c>
      <c r="C84" s="43">
        <v>134413.73000000001</v>
      </c>
      <c r="D84" s="65" t="s">
        <v>54</v>
      </c>
      <c r="E84" s="29"/>
      <c r="F84" s="66"/>
    </row>
    <row r="85" spans="1:6" s="3" customFormat="1" ht="16.2" x14ac:dyDescent="0.3">
      <c r="A85" s="60" t="s">
        <v>109</v>
      </c>
      <c r="B85" s="29" t="s">
        <v>80</v>
      </c>
      <c r="C85" s="43">
        <v>10584.23</v>
      </c>
      <c r="D85" s="65" t="s">
        <v>126</v>
      </c>
      <c r="E85" s="29"/>
      <c r="F85" s="66"/>
    </row>
    <row r="86" spans="1:6" s="3" customFormat="1" ht="16.2" x14ac:dyDescent="0.3">
      <c r="A86" s="60" t="s">
        <v>110</v>
      </c>
      <c r="B86" s="29" t="s">
        <v>79</v>
      </c>
      <c r="C86" s="43">
        <v>53533.71</v>
      </c>
      <c r="D86" s="65" t="s">
        <v>9</v>
      </c>
      <c r="E86" s="29"/>
      <c r="F86" s="66"/>
    </row>
    <row r="87" spans="1:6" s="3" customFormat="1" ht="16.2" x14ac:dyDescent="0.3">
      <c r="A87" s="60" t="s">
        <v>111</v>
      </c>
      <c r="B87" s="29" t="s">
        <v>162</v>
      </c>
      <c r="C87" s="43">
        <v>17323.68</v>
      </c>
      <c r="D87" s="65" t="s">
        <v>213</v>
      </c>
      <c r="E87" s="29"/>
      <c r="F87" s="66"/>
    </row>
    <row r="88" spans="1:6" s="3" customFormat="1" ht="16.2" x14ac:dyDescent="0.3">
      <c r="A88" s="60" t="s">
        <v>112</v>
      </c>
      <c r="B88" s="29" t="s">
        <v>162</v>
      </c>
      <c r="C88" s="43">
        <v>6330.53</v>
      </c>
      <c r="D88" s="65" t="s">
        <v>214</v>
      </c>
      <c r="E88" s="29"/>
      <c r="F88" s="66"/>
    </row>
    <row r="89" spans="1:6" s="3" customFormat="1" ht="28.8" x14ac:dyDescent="0.3">
      <c r="A89" s="60" t="s">
        <v>113</v>
      </c>
      <c r="B89" s="29" t="s">
        <v>80</v>
      </c>
      <c r="C89" s="43">
        <v>24298.28</v>
      </c>
      <c r="D89" s="65" t="s">
        <v>232</v>
      </c>
      <c r="E89" s="29"/>
      <c r="F89" s="66"/>
    </row>
    <row r="90" spans="1:6" s="3" customFormat="1" ht="28.8" x14ac:dyDescent="0.3">
      <c r="A90" s="60" t="s">
        <v>114</v>
      </c>
      <c r="B90" s="29" t="s">
        <v>80</v>
      </c>
      <c r="C90" s="43">
        <v>8338.68</v>
      </c>
      <c r="D90" s="65" t="s">
        <v>158</v>
      </c>
      <c r="E90" s="29"/>
      <c r="F90" s="66"/>
    </row>
    <row r="91" spans="1:6" s="3" customFormat="1" ht="16.2" x14ac:dyDescent="0.3">
      <c r="A91" s="60" t="s">
        <v>157</v>
      </c>
      <c r="B91" s="29" t="s">
        <v>79</v>
      </c>
      <c r="C91" s="43">
        <v>71497.14</v>
      </c>
      <c r="D91" s="65" t="s">
        <v>56</v>
      </c>
      <c r="E91" s="29"/>
      <c r="F91" s="66"/>
    </row>
    <row r="92" spans="1:6" x14ac:dyDescent="0.3">
      <c r="A92" s="14" t="s">
        <v>163</v>
      </c>
      <c r="B92" s="16"/>
      <c r="C92" s="44"/>
      <c r="D92" s="15" t="s">
        <v>172</v>
      </c>
      <c r="E92" s="16"/>
      <c r="F92" s="24"/>
    </row>
    <row r="93" spans="1:6" ht="16.2" x14ac:dyDescent="0.3">
      <c r="A93" s="25" t="s">
        <v>164</v>
      </c>
      <c r="B93" s="22" t="s">
        <v>80</v>
      </c>
      <c r="C93" s="43">
        <v>18423.740000000002</v>
      </c>
      <c r="D93" s="21" t="s">
        <v>54</v>
      </c>
      <c r="E93" s="22"/>
      <c r="F93" s="20"/>
    </row>
    <row r="94" spans="1:6" ht="16.2" x14ac:dyDescent="0.3">
      <c r="A94" s="25" t="s">
        <v>165</v>
      </c>
      <c r="B94" s="22" t="s">
        <v>80</v>
      </c>
      <c r="C94" s="43">
        <v>1337.58</v>
      </c>
      <c r="D94" s="21" t="s">
        <v>126</v>
      </c>
      <c r="E94" s="22"/>
      <c r="F94" s="20"/>
    </row>
    <row r="95" spans="1:6" ht="16.2" x14ac:dyDescent="0.3">
      <c r="A95" s="25" t="s">
        <v>166</v>
      </c>
      <c r="B95" s="22" t="s">
        <v>79</v>
      </c>
      <c r="C95" s="43">
        <v>5857.69</v>
      </c>
      <c r="D95" s="21" t="s">
        <v>9</v>
      </c>
      <c r="E95" s="22"/>
      <c r="F95" s="20"/>
    </row>
    <row r="96" spans="1:6" ht="16.2" x14ac:dyDescent="0.3">
      <c r="A96" s="25" t="s">
        <v>167</v>
      </c>
      <c r="B96" s="22" t="s">
        <v>162</v>
      </c>
      <c r="C96" s="43">
        <v>4242.24</v>
      </c>
      <c r="D96" s="21" t="s">
        <v>213</v>
      </c>
      <c r="E96" s="22"/>
      <c r="F96" s="20"/>
    </row>
    <row r="97" spans="1:59" ht="16.2" x14ac:dyDescent="0.3">
      <c r="A97" s="25" t="s">
        <v>168</v>
      </c>
      <c r="B97" s="22" t="s">
        <v>162</v>
      </c>
      <c r="C97" s="43">
        <v>761.11</v>
      </c>
      <c r="D97" s="21" t="s">
        <v>214</v>
      </c>
      <c r="E97" s="22"/>
      <c r="F97" s="20"/>
    </row>
    <row r="98" spans="1:59" ht="28.8" x14ac:dyDescent="0.3">
      <c r="A98" s="25" t="s">
        <v>169</v>
      </c>
      <c r="B98" s="22" t="s">
        <v>80</v>
      </c>
      <c r="C98" s="43">
        <v>4807.3</v>
      </c>
      <c r="D98" s="21" t="s">
        <v>232</v>
      </c>
      <c r="E98" s="22"/>
      <c r="F98" s="20"/>
    </row>
    <row r="99" spans="1:59" ht="28.8" x14ac:dyDescent="0.3">
      <c r="A99" s="25" t="s">
        <v>170</v>
      </c>
      <c r="B99" s="22" t="s">
        <v>80</v>
      </c>
      <c r="C99" s="43">
        <v>2032.16</v>
      </c>
      <c r="D99" s="21" t="s">
        <v>158</v>
      </c>
      <c r="E99" s="22"/>
      <c r="F99" s="20"/>
    </row>
    <row r="100" spans="1:59" ht="16.2" x14ac:dyDescent="0.3">
      <c r="A100" s="25" t="s">
        <v>171</v>
      </c>
      <c r="B100" s="22" t="s">
        <v>79</v>
      </c>
      <c r="C100" s="43">
        <v>8669.14</v>
      </c>
      <c r="D100" s="21" t="s">
        <v>56</v>
      </c>
      <c r="E100" s="22"/>
      <c r="F100" s="20"/>
    </row>
    <row r="101" spans="1:59" x14ac:dyDescent="0.3">
      <c r="A101" s="14" t="s">
        <v>174</v>
      </c>
      <c r="B101" s="16"/>
      <c r="C101" s="44"/>
      <c r="D101" s="15" t="s">
        <v>173</v>
      </c>
      <c r="E101" s="16"/>
      <c r="F101" s="24"/>
    </row>
    <row r="102" spans="1:59" ht="16.2" x14ac:dyDescent="0.3">
      <c r="A102" s="25" t="s">
        <v>175</v>
      </c>
      <c r="B102" s="22" t="s">
        <v>80</v>
      </c>
      <c r="C102" s="43">
        <v>22513.82</v>
      </c>
      <c r="D102" s="21" t="s">
        <v>54</v>
      </c>
      <c r="E102" s="22"/>
      <c r="F102" s="20"/>
    </row>
    <row r="103" spans="1:59" ht="16.2" x14ac:dyDescent="0.3">
      <c r="A103" s="25" t="s">
        <v>176</v>
      </c>
      <c r="B103" s="22" t="s">
        <v>80</v>
      </c>
      <c r="C103" s="43">
        <v>1338.41</v>
      </c>
      <c r="D103" s="21" t="s">
        <v>126</v>
      </c>
      <c r="E103" s="22"/>
      <c r="F103" s="20"/>
    </row>
    <row r="104" spans="1:59" ht="16.2" x14ac:dyDescent="0.3">
      <c r="A104" s="25" t="s">
        <v>177</v>
      </c>
      <c r="B104" s="22" t="s">
        <v>79</v>
      </c>
      <c r="C104" s="43">
        <v>6095.35</v>
      </c>
      <c r="D104" s="21" t="s">
        <v>9</v>
      </c>
      <c r="E104" s="22"/>
      <c r="F104" s="20"/>
    </row>
    <row r="105" spans="1:59" ht="16.2" x14ac:dyDescent="0.3">
      <c r="A105" s="25" t="s">
        <v>178</v>
      </c>
      <c r="B105" s="22" t="s">
        <v>162</v>
      </c>
      <c r="C105" s="43">
        <v>4584.8900000000003</v>
      </c>
      <c r="D105" s="21" t="s">
        <v>213</v>
      </c>
      <c r="E105" s="22"/>
      <c r="F105" s="20"/>
    </row>
    <row r="106" spans="1:59" ht="16.2" x14ac:dyDescent="0.3">
      <c r="A106" s="25" t="s">
        <v>179</v>
      </c>
      <c r="B106" s="22" t="s">
        <v>162</v>
      </c>
      <c r="C106" s="43">
        <v>776.93</v>
      </c>
      <c r="D106" s="21" t="s">
        <v>214</v>
      </c>
      <c r="E106" s="22"/>
      <c r="F106" s="20"/>
    </row>
    <row r="107" spans="1:59" ht="28.8" x14ac:dyDescent="0.3">
      <c r="A107" s="25" t="s">
        <v>180</v>
      </c>
      <c r="B107" s="22" t="s">
        <v>80</v>
      </c>
      <c r="C107" s="43">
        <v>4853.1499999999996</v>
      </c>
      <c r="D107" s="21" t="s">
        <v>232</v>
      </c>
      <c r="E107" s="22"/>
      <c r="F107" s="20"/>
    </row>
    <row r="108" spans="1:59" ht="28.8" x14ac:dyDescent="0.3">
      <c r="A108" s="25" t="s">
        <v>181</v>
      </c>
      <c r="B108" s="22" t="s">
        <v>80</v>
      </c>
      <c r="C108" s="43">
        <v>2306.06</v>
      </c>
      <c r="D108" s="21" t="s">
        <v>158</v>
      </c>
      <c r="E108" s="22"/>
      <c r="F108" s="20"/>
    </row>
    <row r="109" spans="1:59" ht="16.2" x14ac:dyDescent="0.3">
      <c r="A109" s="25" t="s">
        <v>182</v>
      </c>
      <c r="B109" s="22" t="s">
        <v>79</v>
      </c>
      <c r="C109" s="43">
        <v>8048.79</v>
      </c>
      <c r="D109" s="21" t="s">
        <v>56</v>
      </c>
      <c r="E109" s="22"/>
      <c r="F109" s="20"/>
    </row>
    <row r="110" spans="1:59" s="3" customFormat="1" x14ac:dyDescent="0.3">
      <c r="A110" s="14" t="s">
        <v>115</v>
      </c>
      <c r="B110" s="16"/>
      <c r="C110" s="32"/>
      <c r="D110" s="15" t="s">
        <v>82</v>
      </c>
      <c r="E110" s="16"/>
      <c r="F110" s="16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</row>
    <row r="111" spans="1:59" s="3" customFormat="1" ht="16.2" x14ac:dyDescent="0.3">
      <c r="A111" s="25" t="s">
        <v>116</v>
      </c>
      <c r="B111" s="22" t="s">
        <v>80</v>
      </c>
      <c r="C111" s="43">
        <f>+'[3]Resumen rampas'!$L$22</f>
        <v>99.518999999999977</v>
      </c>
      <c r="D111" s="21" t="s">
        <v>54</v>
      </c>
      <c r="E111" s="22"/>
      <c r="F111" s="20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</row>
    <row r="112" spans="1:59" s="3" customFormat="1" ht="28.8" x14ac:dyDescent="0.3">
      <c r="A112" s="25" t="s">
        <v>117</v>
      </c>
      <c r="B112" s="22" t="s">
        <v>80</v>
      </c>
      <c r="C112" s="43">
        <f>+'[3]Resumen rampas'!$L$34</f>
        <v>111.49000000000001</v>
      </c>
      <c r="D112" s="21" t="s">
        <v>311</v>
      </c>
      <c r="E112" s="22"/>
      <c r="F112" s="20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</row>
    <row r="113" spans="1:59" s="3" customFormat="1" ht="16.2" x14ac:dyDescent="0.3">
      <c r="A113" s="25" t="s">
        <v>217</v>
      </c>
      <c r="B113" s="22" t="s">
        <v>80</v>
      </c>
      <c r="C113" s="43">
        <f>+'[3]Resumen rampas'!$L$46</f>
        <v>150.00800000000001</v>
      </c>
      <c r="D113" s="21" t="s">
        <v>87</v>
      </c>
      <c r="E113" s="22"/>
      <c r="F113" s="20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</row>
    <row r="114" spans="1:59" s="3" customFormat="1" x14ac:dyDescent="0.3">
      <c r="A114" s="11" t="s">
        <v>183</v>
      </c>
      <c r="B114" s="11"/>
      <c r="C114" s="46"/>
      <c r="D114" s="12" t="s">
        <v>184</v>
      </c>
      <c r="E114" s="13"/>
      <c r="F114" s="13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</row>
    <row r="115" spans="1:59" s="3" customFormat="1" x14ac:dyDescent="0.3">
      <c r="A115" s="14" t="s">
        <v>185</v>
      </c>
      <c r="B115" s="14"/>
      <c r="C115" s="47"/>
      <c r="D115" s="15" t="s">
        <v>297</v>
      </c>
      <c r="E115" s="17"/>
      <c r="F115" s="17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</row>
    <row r="116" spans="1:59" s="3" customFormat="1" x14ac:dyDescent="0.3">
      <c r="A116" s="25" t="s">
        <v>186</v>
      </c>
      <c r="B116" s="25"/>
      <c r="C116" s="71"/>
      <c r="D116" s="59" t="s">
        <v>296</v>
      </c>
      <c r="E116" s="26"/>
      <c r="F116" s="2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</row>
    <row r="117" spans="1:59" s="3" customFormat="1" ht="16.2" x14ac:dyDescent="0.3">
      <c r="A117" s="25" t="s">
        <v>187</v>
      </c>
      <c r="B117" s="22" t="s">
        <v>79</v>
      </c>
      <c r="C117" s="43">
        <v>233.18</v>
      </c>
      <c r="D117" s="69" t="s">
        <v>215</v>
      </c>
      <c r="E117" s="20"/>
      <c r="F117" s="20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</row>
    <row r="118" spans="1:59" s="3" customFormat="1" ht="16.2" x14ac:dyDescent="0.3">
      <c r="A118" s="25" t="s">
        <v>188</v>
      </c>
      <c r="B118" s="22" t="s">
        <v>80</v>
      </c>
      <c r="C118" s="43">
        <v>662.29</v>
      </c>
      <c r="D118" s="21" t="s">
        <v>216</v>
      </c>
      <c r="E118" s="20"/>
      <c r="F118" s="20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</row>
    <row r="119" spans="1:59" s="3" customFormat="1" ht="16.2" x14ac:dyDescent="0.3">
      <c r="A119" s="25" t="s">
        <v>218</v>
      </c>
      <c r="B119" s="22" t="s">
        <v>80</v>
      </c>
      <c r="C119" s="43">
        <v>62.9</v>
      </c>
      <c r="D119" s="21" t="s">
        <v>150</v>
      </c>
      <c r="E119" s="20"/>
      <c r="F119" s="20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</row>
    <row r="120" spans="1:59" s="3" customFormat="1" ht="28.8" x14ac:dyDescent="0.3">
      <c r="A120" s="25" t="s">
        <v>219</v>
      </c>
      <c r="B120" s="22" t="s">
        <v>80</v>
      </c>
      <c r="C120" s="43">
        <v>325.45800000000003</v>
      </c>
      <c r="D120" s="21" t="s">
        <v>229</v>
      </c>
      <c r="E120" s="20"/>
      <c r="F120" s="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</row>
    <row r="121" spans="1:59" x14ac:dyDescent="0.3">
      <c r="A121" s="11" t="s">
        <v>48</v>
      </c>
      <c r="B121" s="11"/>
      <c r="C121" s="46"/>
      <c r="D121" s="12" t="s">
        <v>44</v>
      </c>
      <c r="E121" s="13"/>
      <c r="F121" s="13"/>
    </row>
    <row r="122" spans="1:59" ht="16.2" x14ac:dyDescent="0.3">
      <c r="A122" s="18" t="s">
        <v>47</v>
      </c>
      <c r="B122" s="22" t="s">
        <v>85</v>
      </c>
      <c r="C122" s="43">
        <v>144866.43265599996</v>
      </c>
      <c r="D122" s="21" t="s">
        <v>127</v>
      </c>
      <c r="E122" s="27"/>
      <c r="F122" s="27"/>
    </row>
    <row r="123" spans="1:59" ht="16.2" x14ac:dyDescent="0.3">
      <c r="A123" s="18" t="s">
        <v>46</v>
      </c>
      <c r="B123" s="22" t="s">
        <v>85</v>
      </c>
      <c r="C123" s="43">
        <v>3051644.2880420047</v>
      </c>
      <c r="D123" s="21" t="s">
        <v>128</v>
      </c>
      <c r="E123" s="20"/>
      <c r="F123" s="20"/>
    </row>
    <row r="124" spans="1:59" ht="16.2" x14ac:dyDescent="0.3">
      <c r="A124" s="18" t="s">
        <v>45</v>
      </c>
      <c r="B124" s="22" t="s">
        <v>85</v>
      </c>
      <c r="C124" s="43">
        <v>33687.544660000043</v>
      </c>
      <c r="D124" s="21" t="s">
        <v>129</v>
      </c>
      <c r="E124" s="20"/>
      <c r="F124" s="20"/>
    </row>
    <row r="125" spans="1:59" ht="16.2" x14ac:dyDescent="0.3">
      <c r="A125" s="18" t="s">
        <v>71</v>
      </c>
      <c r="B125" s="22" t="s">
        <v>85</v>
      </c>
      <c r="C125" s="43">
        <v>436631.73476346716</v>
      </c>
      <c r="D125" s="21" t="s">
        <v>130</v>
      </c>
      <c r="E125" s="20"/>
      <c r="F125" s="20"/>
    </row>
    <row r="126" spans="1:59" ht="16.2" x14ac:dyDescent="0.3">
      <c r="A126" s="18" t="s">
        <v>90</v>
      </c>
      <c r="B126" s="22" t="s">
        <v>85</v>
      </c>
      <c r="C126" s="43">
        <v>365911.40388000006</v>
      </c>
      <c r="D126" s="21" t="s">
        <v>131</v>
      </c>
      <c r="E126" s="20"/>
      <c r="F126" s="20"/>
    </row>
    <row r="127" spans="1:59" ht="16.2" x14ac:dyDescent="0.3">
      <c r="A127" s="18" t="s">
        <v>84</v>
      </c>
      <c r="B127" s="22" t="s">
        <v>85</v>
      </c>
      <c r="C127" s="43">
        <v>5741321.1923269434</v>
      </c>
      <c r="D127" s="21" t="s">
        <v>132</v>
      </c>
      <c r="E127" s="20"/>
      <c r="F127" s="20"/>
    </row>
    <row r="128" spans="1:59" x14ac:dyDescent="0.3">
      <c r="A128" s="11" t="s">
        <v>118</v>
      </c>
      <c r="B128" s="11"/>
      <c r="C128" s="46"/>
      <c r="D128" s="12" t="s">
        <v>275</v>
      </c>
      <c r="E128" s="13"/>
      <c r="F128" s="13"/>
    </row>
    <row r="129" spans="1:59" s="3" customFormat="1" x14ac:dyDescent="0.3">
      <c r="A129" s="14" t="s">
        <v>119</v>
      </c>
      <c r="B129" s="14"/>
      <c r="C129" s="47"/>
      <c r="D129" s="15" t="s">
        <v>222</v>
      </c>
      <c r="E129" s="17"/>
      <c r="F129" s="17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</row>
    <row r="130" spans="1:59" s="3" customFormat="1" x14ac:dyDescent="0.3">
      <c r="A130" s="14" t="s">
        <v>247</v>
      </c>
      <c r="B130" s="16"/>
      <c r="C130" s="45"/>
      <c r="D130" s="15" t="s">
        <v>61</v>
      </c>
      <c r="E130" s="17"/>
      <c r="F130" s="17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</row>
    <row r="131" spans="1:59" s="3" customFormat="1" ht="16.2" x14ac:dyDescent="0.3">
      <c r="A131" s="25" t="s">
        <v>250</v>
      </c>
      <c r="B131" s="22" t="s">
        <v>79</v>
      </c>
      <c r="C131" s="43">
        <f>+'[2]Reposición de canales'!$E4</f>
        <v>219.81600000000003</v>
      </c>
      <c r="D131" s="21" t="s">
        <v>220</v>
      </c>
      <c r="E131" s="20"/>
      <c r="F131" s="20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</row>
    <row r="132" spans="1:59" s="3" customFormat="1" ht="16.2" x14ac:dyDescent="0.3">
      <c r="A132" s="25" t="s">
        <v>251</v>
      </c>
      <c r="B132" s="22" t="s">
        <v>80</v>
      </c>
      <c r="C132" s="43">
        <f>+'[2]Reposición de canales'!$E5</f>
        <v>1478.1025999999999</v>
      </c>
      <c r="D132" s="21" t="s">
        <v>54</v>
      </c>
      <c r="E132" s="20"/>
      <c r="F132" s="20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</row>
    <row r="133" spans="1:59" s="3" customFormat="1" ht="28.8" x14ac:dyDescent="0.3">
      <c r="A133" s="25" t="s">
        <v>252</v>
      </c>
      <c r="B133" s="22" t="s">
        <v>80</v>
      </c>
      <c r="C133" s="43">
        <f>+'[2]Reposición de canales'!$E6</f>
        <v>677.21119999999996</v>
      </c>
      <c r="D133" s="21" t="s">
        <v>229</v>
      </c>
      <c r="E133" s="20"/>
      <c r="F133" s="20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</row>
    <row r="134" spans="1:59" s="3" customFormat="1" ht="28.8" x14ac:dyDescent="0.3">
      <c r="A134" s="25" t="s">
        <v>253</v>
      </c>
      <c r="B134" s="22" t="s">
        <v>80</v>
      </c>
      <c r="C134" s="43">
        <f>+C131*1.35</f>
        <v>296.75160000000005</v>
      </c>
      <c r="D134" s="21" t="s">
        <v>246</v>
      </c>
      <c r="E134" s="20"/>
      <c r="F134" s="20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</row>
    <row r="135" spans="1:59" s="3" customFormat="1" x14ac:dyDescent="0.3">
      <c r="A135" s="14" t="s">
        <v>120</v>
      </c>
      <c r="B135" s="16"/>
      <c r="C135" s="45"/>
      <c r="D135" s="15" t="s">
        <v>223</v>
      </c>
      <c r="E135" s="13"/>
      <c r="F135" s="13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</row>
    <row r="136" spans="1:59" s="3" customFormat="1" x14ac:dyDescent="0.3">
      <c r="A136" s="14" t="s">
        <v>248</v>
      </c>
      <c r="B136" s="16"/>
      <c r="C136" s="44"/>
      <c r="D136" s="15" t="s">
        <v>61</v>
      </c>
      <c r="E136" s="24"/>
      <c r="F136" s="24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</row>
    <row r="137" spans="1:59" s="3" customFormat="1" ht="16.2" x14ac:dyDescent="0.3">
      <c r="A137" s="25" t="s">
        <v>254</v>
      </c>
      <c r="B137" s="22" t="s">
        <v>79</v>
      </c>
      <c r="C137" s="43">
        <f>+'[2]Reposición de canales'!$E16</f>
        <v>109.2897</v>
      </c>
      <c r="D137" s="21" t="s">
        <v>220</v>
      </c>
      <c r="E137" s="20"/>
      <c r="F137" s="20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</row>
    <row r="138" spans="1:59" s="3" customFormat="1" ht="16.2" x14ac:dyDescent="0.3">
      <c r="A138" s="25" t="s">
        <v>255</v>
      </c>
      <c r="B138" s="22" t="s">
        <v>80</v>
      </c>
      <c r="C138" s="43">
        <f>+'[2]Reposición de canales'!$E17</f>
        <v>1219.0182500000001</v>
      </c>
      <c r="D138" s="21" t="s">
        <v>54</v>
      </c>
      <c r="E138" s="20"/>
      <c r="F138" s="20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</row>
    <row r="139" spans="1:59" s="3" customFormat="1" ht="28.8" x14ac:dyDescent="0.3">
      <c r="A139" s="25" t="s">
        <v>256</v>
      </c>
      <c r="B139" s="22" t="s">
        <v>80</v>
      </c>
      <c r="C139" s="43">
        <f>+'[2]Reposición de canales'!$E18</f>
        <v>0.6</v>
      </c>
      <c r="D139" s="21" t="s">
        <v>229</v>
      </c>
      <c r="E139" s="20"/>
      <c r="F139" s="20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</row>
    <row r="140" spans="1:59" s="3" customFormat="1" ht="28.8" x14ac:dyDescent="0.3">
      <c r="A140" s="25" t="s">
        <v>257</v>
      </c>
      <c r="B140" s="22" t="s">
        <v>80</v>
      </c>
      <c r="C140" s="43">
        <f>+C137*1.35</f>
        <v>147.54109500000001</v>
      </c>
      <c r="D140" s="21" t="s">
        <v>246</v>
      </c>
      <c r="E140" s="20"/>
      <c r="F140" s="2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</row>
    <row r="141" spans="1:59" x14ac:dyDescent="0.3">
      <c r="A141" s="11" t="s">
        <v>121</v>
      </c>
      <c r="B141" s="11"/>
      <c r="C141" s="46"/>
      <c r="D141" s="12" t="s">
        <v>43</v>
      </c>
      <c r="E141" s="13"/>
      <c r="F141" s="13"/>
      <c r="G141" t="s">
        <v>13</v>
      </c>
    </row>
    <row r="142" spans="1:59" ht="28.8" x14ac:dyDescent="0.3">
      <c r="A142" s="18" t="s">
        <v>122</v>
      </c>
      <c r="B142" s="22" t="s">
        <v>80</v>
      </c>
      <c r="C142" s="70">
        <v>415341.380999683</v>
      </c>
      <c r="D142" s="21" t="s">
        <v>42</v>
      </c>
      <c r="E142" s="23"/>
      <c r="F142" s="23"/>
    </row>
    <row r="143" spans="1:59" ht="16.2" x14ac:dyDescent="0.3">
      <c r="A143" s="18" t="s">
        <v>123</v>
      </c>
      <c r="B143" s="22" t="s">
        <v>79</v>
      </c>
      <c r="C143" s="70">
        <v>1000</v>
      </c>
      <c r="D143" s="21" t="s">
        <v>41</v>
      </c>
      <c r="E143" s="23"/>
      <c r="F143" s="23"/>
    </row>
    <row r="144" spans="1:59" x14ac:dyDescent="0.3">
      <c r="A144" s="80" t="s">
        <v>292</v>
      </c>
      <c r="B144" s="80"/>
      <c r="C144" s="34"/>
      <c r="D144" s="35"/>
      <c r="E144" s="36"/>
      <c r="F144" s="37"/>
    </row>
    <row r="145" spans="1:6" x14ac:dyDescent="0.3">
      <c r="A145" s="38"/>
      <c r="B145" s="38"/>
      <c r="C145" s="38"/>
      <c r="D145" s="39" t="s">
        <v>293</v>
      </c>
      <c r="E145" s="40">
        <v>0.18</v>
      </c>
      <c r="F145" s="41"/>
    </row>
    <row r="146" spans="1:6" x14ac:dyDescent="0.3">
      <c r="A146" s="33" t="s">
        <v>24</v>
      </c>
      <c r="B146" s="34"/>
      <c r="C146" s="34"/>
      <c r="D146" s="35"/>
      <c r="E146" s="36"/>
      <c r="F146" s="42"/>
    </row>
    <row r="147" spans="1:6" ht="25.2" customHeight="1" x14ac:dyDescent="0.3">
      <c r="A147" s="51"/>
      <c r="B147" s="84" t="s">
        <v>310</v>
      </c>
      <c r="C147" s="84"/>
      <c r="D147" s="52"/>
      <c r="E147" s="53"/>
      <c r="F147" s="50"/>
    </row>
    <row r="148" spans="1:6" ht="21" x14ac:dyDescent="0.3">
      <c r="A148" s="87" t="s">
        <v>298</v>
      </c>
      <c r="B148" s="88"/>
      <c r="C148" s="89"/>
      <c r="D148" s="73" t="s">
        <v>299</v>
      </c>
      <c r="E148" s="82" t="s">
        <v>300</v>
      </c>
      <c r="F148" s="83"/>
    </row>
    <row r="149" spans="1:6" ht="18" x14ac:dyDescent="0.3">
      <c r="A149" s="77" t="s">
        <v>301</v>
      </c>
      <c r="B149" s="78"/>
      <c r="C149" s="79"/>
      <c r="D149" s="72" t="s">
        <v>317</v>
      </c>
      <c r="E149" s="85"/>
      <c r="F149" s="86"/>
    </row>
    <row r="150" spans="1:6" ht="18" x14ac:dyDescent="0.3">
      <c r="A150" s="77" t="s">
        <v>302</v>
      </c>
      <c r="B150" s="78"/>
      <c r="C150" s="79"/>
      <c r="D150" s="48" t="s">
        <v>303</v>
      </c>
      <c r="E150" s="85"/>
      <c r="F150" s="86"/>
    </row>
    <row r="151" spans="1:6" ht="18" x14ac:dyDescent="0.3">
      <c r="A151" s="77" t="s">
        <v>304</v>
      </c>
      <c r="B151" s="78"/>
      <c r="C151" s="79"/>
      <c r="D151" s="49">
        <v>0.15</v>
      </c>
      <c r="E151" s="85"/>
      <c r="F151" s="86"/>
    </row>
    <row r="152" spans="1:6" ht="34.200000000000003" customHeight="1" x14ac:dyDescent="0.3">
      <c r="A152" s="74" t="s">
        <v>305</v>
      </c>
      <c r="B152" s="75"/>
      <c r="C152" s="76"/>
      <c r="D152" s="48">
        <v>195</v>
      </c>
      <c r="E152" s="85"/>
      <c r="F152" s="86"/>
    </row>
    <row r="153" spans="1:6" ht="36" customHeight="1" x14ac:dyDescent="0.3">
      <c r="A153" s="77" t="s">
        <v>306</v>
      </c>
      <c r="B153" s="78"/>
      <c r="C153" s="79"/>
      <c r="D153" s="48" t="s">
        <v>307</v>
      </c>
      <c r="E153" s="85"/>
      <c r="F153" s="86"/>
    </row>
    <row r="154" spans="1:6" ht="18" x14ac:dyDescent="0.3">
      <c r="A154" s="77" t="s">
        <v>308</v>
      </c>
      <c r="B154" s="78"/>
      <c r="C154" s="79"/>
      <c r="D154" s="48" t="s">
        <v>307</v>
      </c>
      <c r="E154" s="85"/>
      <c r="F154" s="86"/>
    </row>
    <row r="155" spans="1:6" ht="18" x14ac:dyDescent="0.3">
      <c r="A155" s="77" t="s">
        <v>309</v>
      </c>
      <c r="B155" s="78"/>
      <c r="C155" s="79"/>
      <c r="D155" s="54" t="s">
        <v>318</v>
      </c>
      <c r="E155" s="90"/>
      <c r="F155" s="91"/>
    </row>
  </sheetData>
  <mergeCells count="20">
    <mergeCell ref="E155:F155"/>
    <mergeCell ref="E153:F153"/>
    <mergeCell ref="E154:F154"/>
    <mergeCell ref="E152:F152"/>
    <mergeCell ref="A2:F2"/>
    <mergeCell ref="E148:F148"/>
    <mergeCell ref="B147:C147"/>
    <mergeCell ref="E151:F151"/>
    <mergeCell ref="E149:F149"/>
    <mergeCell ref="E150:F150"/>
    <mergeCell ref="A65:F65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44:B144"/>
  </mergeCells>
  <phoneticPr fontId="15" type="noConversion"/>
  <conditionalFormatting sqref="A145:C146 A144 C144 A147:B147">
    <cfRule type="duplicateValues" dxfId="0" priority="1"/>
  </conditionalFormatting>
  <printOptions horizontalCentered="1"/>
  <pageMargins left="0.25" right="0.25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3:S45"/>
  <sheetViews>
    <sheetView view="pageBreakPreview" topLeftCell="B1" zoomScale="85" zoomScaleNormal="100" zoomScaleSheetLayoutView="85" workbookViewId="0">
      <selection activeCell="H9" sqref="H9:S9"/>
    </sheetView>
  </sheetViews>
  <sheetFormatPr baseColWidth="10" defaultColWidth="11.33203125" defaultRowHeight="14.4" x14ac:dyDescent="0.3"/>
  <cols>
    <col min="4" max="4" width="5.44140625" customWidth="1"/>
    <col min="5" max="19" width="5.5546875" customWidth="1"/>
    <col min="20" max="23" width="5.44140625" customWidth="1"/>
  </cols>
  <sheetData>
    <row r="3" spans="5:19" ht="15" thickBot="1" x14ac:dyDescent="0.35"/>
    <row r="4" spans="5:19" ht="14.4" customHeight="1" x14ac:dyDescent="0.3">
      <c r="E4" s="119" t="s">
        <v>0</v>
      </c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1"/>
    </row>
    <row r="5" spans="5:19" ht="14.4" customHeight="1" x14ac:dyDescent="0.3">
      <c r="E5" s="122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4"/>
    </row>
    <row r="6" spans="5:19" ht="14.4" customHeight="1" x14ac:dyDescent="0.3">
      <c r="E6" s="122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4"/>
    </row>
    <row r="7" spans="5:19" ht="15.75" customHeight="1" thickBot="1" x14ac:dyDescent="0.35">
      <c r="E7" s="125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7"/>
    </row>
    <row r="8" spans="5:19" ht="15" customHeight="1" thickBot="1" x14ac:dyDescent="0.35">
      <c r="E8" s="128" t="s">
        <v>1</v>
      </c>
      <c r="F8" s="129"/>
      <c r="G8" s="130"/>
      <c r="H8" s="131" t="s">
        <v>2</v>
      </c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3"/>
    </row>
    <row r="9" spans="5:19" ht="15" customHeight="1" thickBot="1" x14ac:dyDescent="0.35">
      <c r="E9" s="134" t="s">
        <v>3</v>
      </c>
      <c r="F9" s="135"/>
      <c r="G9" s="136"/>
      <c r="H9" s="137" t="s">
        <v>138</v>
      </c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9"/>
    </row>
    <row r="10" spans="5:19" ht="15" customHeight="1" thickBot="1" x14ac:dyDescent="0.35">
      <c r="E10" s="109" t="s">
        <v>4</v>
      </c>
      <c r="F10" s="110"/>
      <c r="G10" s="111"/>
      <c r="H10" s="112" t="s">
        <v>89</v>
      </c>
      <c r="I10" s="113"/>
      <c r="J10" s="113"/>
      <c r="K10" s="113"/>
      <c r="L10" s="113"/>
      <c r="M10" s="113"/>
      <c r="N10" s="114"/>
      <c r="O10" s="115" t="s">
        <v>5</v>
      </c>
      <c r="P10" s="116"/>
      <c r="Q10" s="117"/>
      <c r="R10" s="117"/>
      <c r="S10" s="118"/>
    </row>
    <row r="12" spans="5:19" x14ac:dyDescent="0.3">
      <c r="E12" s="98" t="s">
        <v>6</v>
      </c>
      <c r="F12" s="98"/>
      <c r="G12" s="99" t="s">
        <v>14</v>
      </c>
      <c r="H12" s="97"/>
      <c r="I12" s="97"/>
      <c r="J12" s="5" t="s">
        <v>51</v>
      </c>
      <c r="K12" s="5"/>
    </row>
    <row r="13" spans="5:19" x14ac:dyDescent="0.3">
      <c r="E13" s="100" t="s">
        <v>6</v>
      </c>
      <c r="F13" s="100"/>
      <c r="G13" s="101" t="s">
        <v>58</v>
      </c>
      <c r="H13" s="102"/>
      <c r="I13" s="102"/>
      <c r="J13" s="1" t="s">
        <v>15</v>
      </c>
    </row>
    <row r="14" spans="5:19" x14ac:dyDescent="0.3">
      <c r="G14" s="8"/>
    </row>
    <row r="15" spans="5:19" x14ac:dyDescent="0.3">
      <c r="J15" s="103" t="s">
        <v>16</v>
      </c>
      <c r="K15" s="104"/>
      <c r="L15" s="103" t="s">
        <v>17</v>
      </c>
      <c r="M15" s="104"/>
    </row>
    <row r="16" spans="5:19" x14ac:dyDescent="0.3">
      <c r="J16" s="105" t="s">
        <v>37</v>
      </c>
      <c r="K16" s="106"/>
      <c r="L16" s="107">
        <v>1</v>
      </c>
      <c r="M16" s="108"/>
    </row>
    <row r="17" spans="5:13" x14ac:dyDescent="0.3">
      <c r="J17" s="92" t="s">
        <v>8</v>
      </c>
      <c r="K17" s="93"/>
      <c r="L17" s="94">
        <f>+L16</f>
        <v>1</v>
      </c>
      <c r="M17" s="95"/>
    </row>
    <row r="19" spans="5:13" x14ac:dyDescent="0.3">
      <c r="E19" s="100" t="s">
        <v>6</v>
      </c>
      <c r="F19" s="100"/>
      <c r="G19" s="101" t="s">
        <v>60</v>
      </c>
      <c r="H19" s="102"/>
      <c r="I19" s="102"/>
      <c r="J19" s="1" t="s">
        <v>19</v>
      </c>
    </row>
    <row r="21" spans="5:13" x14ac:dyDescent="0.3">
      <c r="J21" s="103" t="s">
        <v>16</v>
      </c>
      <c r="K21" s="104"/>
      <c r="L21" s="103" t="s">
        <v>17</v>
      </c>
      <c r="M21" s="104"/>
    </row>
    <row r="22" spans="5:13" x14ac:dyDescent="0.3">
      <c r="J22" s="105" t="s">
        <v>20</v>
      </c>
      <c r="K22" s="106"/>
      <c r="L22" s="107">
        <v>1</v>
      </c>
      <c r="M22" s="108"/>
    </row>
    <row r="23" spans="5:13" x14ac:dyDescent="0.3">
      <c r="J23" s="92" t="s">
        <v>8</v>
      </c>
      <c r="K23" s="93"/>
      <c r="L23" s="94">
        <f>+L22</f>
        <v>1</v>
      </c>
      <c r="M23" s="95"/>
    </row>
    <row r="25" spans="5:13" x14ac:dyDescent="0.3">
      <c r="E25" s="100" t="s">
        <v>6</v>
      </c>
      <c r="F25" s="100"/>
      <c r="G25" s="101" t="s">
        <v>95</v>
      </c>
      <c r="H25" s="102"/>
      <c r="I25" s="102"/>
      <c r="J25" s="1" t="s">
        <v>21</v>
      </c>
    </row>
    <row r="27" spans="5:13" x14ac:dyDescent="0.3">
      <c r="J27" s="103" t="s">
        <v>16</v>
      </c>
      <c r="K27" s="104"/>
      <c r="L27" s="103" t="s">
        <v>17</v>
      </c>
      <c r="M27" s="104"/>
    </row>
    <row r="28" spans="5:13" x14ac:dyDescent="0.3">
      <c r="J28" s="105" t="s">
        <v>22</v>
      </c>
      <c r="K28" s="106"/>
      <c r="L28" s="107">
        <v>2</v>
      </c>
      <c r="M28" s="108"/>
    </row>
    <row r="29" spans="5:13" x14ac:dyDescent="0.3">
      <c r="J29" s="92" t="s">
        <v>8</v>
      </c>
      <c r="K29" s="93"/>
      <c r="L29" s="94">
        <f>+L28</f>
        <v>2</v>
      </c>
      <c r="M29" s="95"/>
    </row>
    <row r="32" spans="5:13" x14ac:dyDescent="0.3">
      <c r="E32" s="98" t="s">
        <v>6</v>
      </c>
      <c r="F32" s="98"/>
      <c r="G32" s="96" t="s">
        <v>18</v>
      </c>
      <c r="H32" s="97"/>
      <c r="I32" s="97"/>
      <c r="J32" s="5" t="s">
        <v>49</v>
      </c>
      <c r="K32" s="5"/>
    </row>
    <row r="33" spans="5:13" x14ac:dyDescent="0.3">
      <c r="E33" s="100" t="s">
        <v>6</v>
      </c>
      <c r="F33" s="100"/>
      <c r="G33" s="101" t="s">
        <v>62</v>
      </c>
      <c r="H33" s="102"/>
      <c r="I33" s="102"/>
      <c r="J33" t="s">
        <v>38</v>
      </c>
    </row>
    <row r="36" spans="5:13" x14ac:dyDescent="0.3">
      <c r="J36" s="103" t="s">
        <v>16</v>
      </c>
      <c r="K36" s="104"/>
      <c r="L36" s="103" t="s">
        <v>17</v>
      </c>
      <c r="M36" s="104"/>
    </row>
    <row r="37" spans="5:13" x14ac:dyDescent="0.3">
      <c r="J37" s="105" t="s">
        <v>20</v>
      </c>
      <c r="K37" s="106"/>
      <c r="L37" s="107">
        <v>1</v>
      </c>
      <c r="M37" s="108"/>
    </row>
    <row r="38" spans="5:13" x14ac:dyDescent="0.3">
      <c r="J38" s="92" t="s">
        <v>8</v>
      </c>
      <c r="K38" s="93"/>
      <c r="L38" s="94">
        <f>+L37</f>
        <v>1</v>
      </c>
      <c r="M38" s="95"/>
    </row>
    <row r="41" spans="5:13" x14ac:dyDescent="0.3">
      <c r="E41" s="100" t="s">
        <v>6</v>
      </c>
      <c r="F41" s="100"/>
      <c r="G41" s="101" t="s">
        <v>63</v>
      </c>
      <c r="H41" s="102"/>
      <c r="I41" s="102"/>
      <c r="J41" t="s">
        <v>74</v>
      </c>
    </row>
    <row r="43" spans="5:13" x14ac:dyDescent="0.3">
      <c r="J43" s="103" t="s">
        <v>16</v>
      </c>
      <c r="K43" s="104"/>
      <c r="L43" s="103" t="s">
        <v>17</v>
      </c>
      <c r="M43" s="104"/>
    </row>
    <row r="44" spans="5:13" x14ac:dyDescent="0.3">
      <c r="J44" s="105" t="s">
        <v>75</v>
      </c>
      <c r="K44" s="106"/>
      <c r="L44" s="107">
        <v>2</v>
      </c>
      <c r="M44" s="108"/>
    </row>
    <row r="45" spans="5:13" ht="15" thickBot="1" x14ac:dyDescent="0.35">
      <c r="J45" s="92" t="s">
        <v>8</v>
      </c>
      <c r="K45" s="93"/>
      <c r="L45" s="94">
        <f>+L44</f>
        <v>2</v>
      </c>
      <c r="M45" s="95"/>
    </row>
  </sheetData>
  <mergeCells count="53">
    <mergeCell ref="E10:G10"/>
    <mergeCell ref="H10:N10"/>
    <mergeCell ref="O10:P10"/>
    <mergeCell ref="Q10:S10"/>
    <mergeCell ref="E4:S7"/>
    <mergeCell ref="E8:G8"/>
    <mergeCell ref="H8:S8"/>
    <mergeCell ref="E9:G9"/>
    <mergeCell ref="H9:S9"/>
    <mergeCell ref="E13:F13"/>
    <mergeCell ref="G13:I13"/>
    <mergeCell ref="J15:K15"/>
    <mergeCell ref="L15:M15"/>
    <mergeCell ref="J16:K16"/>
    <mergeCell ref="L16:M16"/>
    <mergeCell ref="J17:K17"/>
    <mergeCell ref="L17:M17"/>
    <mergeCell ref="E19:F19"/>
    <mergeCell ref="G19:I19"/>
    <mergeCell ref="J21:K21"/>
    <mergeCell ref="L21:M21"/>
    <mergeCell ref="J22:K22"/>
    <mergeCell ref="L22:M22"/>
    <mergeCell ref="J23:K23"/>
    <mergeCell ref="L23:M23"/>
    <mergeCell ref="E25:F25"/>
    <mergeCell ref="G25:I25"/>
    <mergeCell ref="J43:K43"/>
    <mergeCell ref="L43:M43"/>
    <mergeCell ref="J44:K44"/>
    <mergeCell ref="L44:M44"/>
    <mergeCell ref="J27:K27"/>
    <mergeCell ref="L27:M27"/>
    <mergeCell ref="J28:K28"/>
    <mergeCell ref="L28:M28"/>
    <mergeCell ref="J29:K29"/>
    <mergeCell ref="L29:M29"/>
    <mergeCell ref="J45:K45"/>
    <mergeCell ref="L45:M45"/>
    <mergeCell ref="G32:I32"/>
    <mergeCell ref="E32:F32"/>
    <mergeCell ref="E12:F12"/>
    <mergeCell ref="G12:I12"/>
    <mergeCell ref="E41:F41"/>
    <mergeCell ref="G41:I41"/>
    <mergeCell ref="E33:F33"/>
    <mergeCell ref="G33:I33"/>
    <mergeCell ref="J36:K36"/>
    <mergeCell ref="L36:M36"/>
    <mergeCell ref="J37:K37"/>
    <mergeCell ref="L37:M37"/>
    <mergeCell ref="J38:K38"/>
    <mergeCell ref="L38:M3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E3:U226"/>
  <sheetViews>
    <sheetView view="pageBreakPreview" zoomScale="85" zoomScaleNormal="100" zoomScaleSheetLayoutView="85" workbookViewId="0">
      <selection activeCell="C34" sqref="C34"/>
    </sheetView>
  </sheetViews>
  <sheetFormatPr baseColWidth="10" defaultColWidth="11.109375" defaultRowHeight="14.4" x14ac:dyDescent="0.3"/>
  <cols>
    <col min="4" max="5" width="5.44140625" customWidth="1"/>
    <col min="6" max="6" width="6.33203125" customWidth="1"/>
    <col min="7" max="19" width="5.44140625" customWidth="1"/>
    <col min="20" max="20" width="14.6640625" customWidth="1"/>
    <col min="21" max="21" width="13" customWidth="1"/>
    <col min="22" max="22" width="5.44140625" customWidth="1"/>
  </cols>
  <sheetData>
    <row r="3" spans="5:19" ht="15" thickBot="1" x14ac:dyDescent="0.35"/>
    <row r="4" spans="5:19" ht="14.4" customHeight="1" x14ac:dyDescent="0.3">
      <c r="E4" s="119" t="s">
        <v>0</v>
      </c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1"/>
    </row>
    <row r="5" spans="5:19" ht="14.4" customHeight="1" x14ac:dyDescent="0.3">
      <c r="E5" s="122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4"/>
    </row>
    <row r="6" spans="5:19" ht="9" customHeight="1" x14ac:dyDescent="0.3">
      <c r="E6" s="122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4"/>
    </row>
    <row r="7" spans="5:19" ht="12" customHeight="1" thickBot="1" x14ac:dyDescent="0.35">
      <c r="E7" s="125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7"/>
    </row>
    <row r="8" spans="5:19" ht="15" customHeight="1" thickBot="1" x14ac:dyDescent="0.35">
      <c r="E8" s="128" t="s">
        <v>1</v>
      </c>
      <c r="F8" s="129"/>
      <c r="G8" s="130"/>
      <c r="H8" s="131" t="s">
        <v>2</v>
      </c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3"/>
    </row>
    <row r="9" spans="5:19" ht="15" customHeight="1" thickBot="1" x14ac:dyDescent="0.35">
      <c r="E9" s="134" t="s">
        <v>3</v>
      </c>
      <c r="F9" s="135"/>
      <c r="G9" s="136"/>
      <c r="H9" s="137" t="s">
        <v>138</v>
      </c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9"/>
    </row>
    <row r="10" spans="5:19" ht="15" customHeight="1" thickBot="1" x14ac:dyDescent="0.35">
      <c r="E10" s="109" t="s">
        <v>4</v>
      </c>
      <c r="F10" s="110"/>
      <c r="G10" s="111"/>
      <c r="H10" s="112" t="s">
        <v>86</v>
      </c>
      <c r="I10" s="113"/>
      <c r="J10" s="113"/>
      <c r="K10" s="113"/>
      <c r="L10" s="113"/>
      <c r="M10" s="113"/>
      <c r="N10" s="114"/>
      <c r="O10" s="115" t="s">
        <v>5</v>
      </c>
      <c r="P10" s="116"/>
      <c r="Q10" s="117"/>
      <c r="R10" s="117"/>
      <c r="S10" s="118"/>
    </row>
    <row r="12" spans="5:19" x14ac:dyDescent="0.3">
      <c r="E12" s="98" t="s">
        <v>6</v>
      </c>
      <c r="F12" s="98"/>
      <c r="G12" s="153" t="s">
        <v>48</v>
      </c>
      <c r="H12" s="98"/>
      <c r="I12" s="154" t="s">
        <v>44</v>
      </c>
      <c r="J12" s="154"/>
      <c r="K12" s="154"/>
      <c r="L12" s="154"/>
      <c r="M12" s="154"/>
      <c r="N12" s="154"/>
      <c r="O12" s="154"/>
      <c r="P12" s="154"/>
      <c r="Q12" s="154"/>
      <c r="R12" s="154"/>
    </row>
    <row r="13" spans="5:19" x14ac:dyDescent="0.3">
      <c r="E13" s="100" t="s">
        <v>6</v>
      </c>
      <c r="F13" s="100"/>
      <c r="G13" s="101" t="s">
        <v>47</v>
      </c>
      <c r="H13" s="101"/>
      <c r="I13" s="1" t="s">
        <v>26</v>
      </c>
    </row>
    <row r="14" spans="5:19" ht="11.4" customHeight="1" x14ac:dyDescent="0.3"/>
    <row r="15" spans="5:19" x14ac:dyDescent="0.3">
      <c r="E15" s="2" t="s">
        <v>228</v>
      </c>
    </row>
    <row r="16" spans="5:19" x14ac:dyDescent="0.3">
      <c r="G16" s="158" t="s">
        <v>27</v>
      </c>
      <c r="H16" s="159"/>
      <c r="I16" s="159"/>
      <c r="J16" s="159"/>
      <c r="K16" s="159"/>
      <c r="L16" s="159"/>
      <c r="M16" s="159"/>
      <c r="N16" s="159"/>
      <c r="O16" s="160"/>
      <c r="P16" s="145" t="s">
        <v>7</v>
      </c>
      <c r="Q16" s="145"/>
      <c r="R16" s="145"/>
    </row>
    <row r="17" spans="7:20" x14ac:dyDescent="0.3">
      <c r="G17" s="141" t="s">
        <v>139</v>
      </c>
      <c r="H17" s="141"/>
      <c r="I17" s="141"/>
      <c r="J17" s="141"/>
      <c r="K17" s="141"/>
      <c r="L17" s="141"/>
      <c r="M17" s="141"/>
      <c r="N17" s="141"/>
      <c r="O17" s="141"/>
      <c r="P17" s="107">
        <f>+'Listado de Activida'!C79</f>
        <v>23733.99</v>
      </c>
      <c r="Q17" s="149"/>
      <c r="R17" s="108"/>
      <c r="T17" s="4"/>
    </row>
    <row r="18" spans="7:20" x14ac:dyDescent="0.3">
      <c r="G18" s="141" t="s">
        <v>140</v>
      </c>
      <c r="H18" s="141"/>
      <c r="I18" s="141"/>
      <c r="J18" s="141"/>
      <c r="K18" s="141"/>
      <c r="L18" s="141"/>
      <c r="M18" s="141"/>
      <c r="N18" s="141"/>
      <c r="O18" s="141"/>
      <c r="P18" s="107">
        <f>+'Listado de Activida'!C89</f>
        <v>24298.28</v>
      </c>
      <c r="Q18" s="149"/>
      <c r="R18" s="108"/>
      <c r="T18" s="4"/>
    </row>
    <row r="19" spans="7:20" x14ac:dyDescent="0.3">
      <c r="G19" s="141" t="s">
        <v>197</v>
      </c>
      <c r="H19" s="141"/>
      <c r="I19" s="141"/>
      <c r="J19" s="141"/>
      <c r="K19" s="141"/>
      <c r="L19" s="141"/>
      <c r="M19" s="141"/>
      <c r="N19" s="141"/>
      <c r="O19" s="141"/>
      <c r="P19" s="107">
        <f>+'Listado de Activida'!C98</f>
        <v>4807.3</v>
      </c>
      <c r="Q19" s="149"/>
      <c r="R19" s="108"/>
      <c r="T19" s="4"/>
    </row>
    <row r="20" spans="7:20" x14ac:dyDescent="0.3">
      <c r="G20" s="141" t="s">
        <v>198</v>
      </c>
      <c r="H20" s="141"/>
      <c r="I20" s="141"/>
      <c r="J20" s="141"/>
      <c r="K20" s="141"/>
      <c r="L20" s="141"/>
      <c r="M20" s="141"/>
      <c r="N20" s="141"/>
      <c r="O20" s="141"/>
      <c r="P20" s="107">
        <f>+'Listado de Activida'!C107</f>
        <v>4853.1499999999996</v>
      </c>
      <c r="Q20" s="149"/>
      <c r="R20" s="108"/>
      <c r="T20" s="4"/>
    </row>
    <row r="21" spans="7:20" x14ac:dyDescent="0.3">
      <c r="G21" s="161" t="s">
        <v>141</v>
      </c>
      <c r="H21" s="161"/>
      <c r="I21" s="161"/>
      <c r="J21" s="161"/>
      <c r="K21" s="161"/>
      <c r="L21" s="161"/>
      <c r="M21" s="161"/>
      <c r="N21" s="161"/>
      <c r="O21" s="161"/>
      <c r="P21" s="107">
        <f>+'Listado de Activida'!C81</f>
        <v>2780.02</v>
      </c>
      <c r="Q21" s="149"/>
      <c r="R21" s="108"/>
      <c r="T21" s="4"/>
    </row>
    <row r="22" spans="7:20" x14ac:dyDescent="0.3">
      <c r="G22" s="161" t="s">
        <v>142</v>
      </c>
      <c r="H22" s="161"/>
      <c r="I22" s="161"/>
      <c r="J22" s="161"/>
      <c r="K22" s="161"/>
      <c r="L22" s="161"/>
      <c r="M22" s="161"/>
      <c r="N22" s="161"/>
      <c r="O22" s="161"/>
      <c r="P22" s="107">
        <f>+'Listado de Activida'!C16</f>
        <v>2987.11</v>
      </c>
      <c r="Q22" s="149"/>
      <c r="R22" s="108"/>
      <c r="T22" s="4"/>
    </row>
    <row r="23" spans="7:20" x14ac:dyDescent="0.3">
      <c r="G23" s="161" t="s">
        <v>199</v>
      </c>
      <c r="H23" s="161"/>
      <c r="I23" s="161"/>
      <c r="J23" s="161"/>
      <c r="K23" s="161"/>
      <c r="L23" s="161"/>
      <c r="M23" s="161"/>
      <c r="N23" s="161"/>
      <c r="O23" s="161"/>
      <c r="P23" s="107">
        <f>+'Listado de Activida'!C20</f>
        <v>234.1</v>
      </c>
      <c r="Q23" s="149"/>
      <c r="R23" s="108"/>
      <c r="T23" s="4"/>
    </row>
    <row r="24" spans="7:20" x14ac:dyDescent="0.3">
      <c r="G24" s="161" t="s">
        <v>200</v>
      </c>
      <c r="H24" s="161"/>
      <c r="I24" s="161"/>
      <c r="J24" s="161"/>
      <c r="K24" s="161"/>
      <c r="L24" s="161"/>
      <c r="M24" s="161"/>
      <c r="N24" s="161"/>
      <c r="O24" s="161"/>
      <c r="P24" s="107">
        <f>+'Listado de Activida'!C24</f>
        <v>228.24</v>
      </c>
      <c r="Q24" s="149"/>
      <c r="R24" s="108"/>
      <c r="T24" s="4"/>
    </row>
    <row r="25" spans="7:20" x14ac:dyDescent="0.3">
      <c r="G25" s="141" t="s">
        <v>83</v>
      </c>
      <c r="H25" s="141"/>
      <c r="I25" s="141"/>
      <c r="J25" s="141"/>
      <c r="K25" s="141"/>
      <c r="L25" s="141"/>
      <c r="M25" s="141"/>
      <c r="N25" s="141"/>
      <c r="O25" s="141"/>
      <c r="P25" s="107">
        <v>857.85</v>
      </c>
      <c r="Q25" s="149"/>
      <c r="R25" s="108"/>
      <c r="T25" s="4"/>
    </row>
    <row r="26" spans="7:20" x14ac:dyDescent="0.3">
      <c r="G26" s="141" t="s">
        <v>91</v>
      </c>
      <c r="H26" s="141"/>
      <c r="I26" s="141"/>
      <c r="J26" s="141"/>
      <c r="K26" s="141"/>
      <c r="L26" s="141"/>
      <c r="M26" s="141"/>
      <c r="N26" s="141"/>
      <c r="O26" s="141"/>
      <c r="P26" s="107">
        <v>329.99</v>
      </c>
      <c r="Q26" s="149"/>
      <c r="R26" s="108"/>
      <c r="T26" s="4"/>
    </row>
    <row r="27" spans="7:20" x14ac:dyDescent="0.3">
      <c r="G27" s="105" t="s">
        <v>92</v>
      </c>
      <c r="H27" s="148"/>
      <c r="I27" s="148"/>
      <c r="J27" s="148"/>
      <c r="K27" s="148"/>
      <c r="L27" s="148"/>
      <c r="M27" s="148"/>
      <c r="N27" s="148"/>
      <c r="O27" s="106"/>
      <c r="P27" s="107">
        <v>677.81</v>
      </c>
      <c r="Q27" s="149"/>
      <c r="R27" s="108"/>
      <c r="T27" s="4"/>
    </row>
    <row r="28" spans="7:20" x14ac:dyDescent="0.3">
      <c r="G28" s="105" t="s">
        <v>226</v>
      </c>
      <c r="H28" s="148"/>
      <c r="I28" s="148"/>
      <c r="J28" s="148"/>
      <c r="K28" s="148"/>
      <c r="L28" s="148"/>
      <c r="M28" s="148"/>
      <c r="N28" s="148"/>
      <c r="O28" s="106"/>
      <c r="P28" s="107">
        <v>34873.552899999988</v>
      </c>
      <c r="Q28" s="149"/>
      <c r="R28" s="108"/>
      <c r="T28" s="4"/>
    </row>
    <row r="29" spans="7:20" x14ac:dyDescent="0.3">
      <c r="G29" s="105" t="s">
        <v>227</v>
      </c>
      <c r="H29" s="148"/>
      <c r="I29" s="148"/>
      <c r="J29" s="148"/>
      <c r="K29" s="148"/>
      <c r="L29" s="148"/>
      <c r="M29" s="148"/>
      <c r="N29" s="148"/>
      <c r="O29" s="106"/>
      <c r="P29" s="107">
        <v>7115.87</v>
      </c>
      <c r="Q29" s="149"/>
      <c r="R29" s="108"/>
      <c r="T29" s="4"/>
    </row>
    <row r="30" spans="7:20" x14ac:dyDescent="0.3">
      <c r="G30" s="105" t="s">
        <v>201</v>
      </c>
      <c r="H30" s="148"/>
      <c r="I30" s="148"/>
      <c r="J30" s="148"/>
      <c r="K30" s="148"/>
      <c r="L30" s="148"/>
      <c r="M30" s="148"/>
      <c r="N30" s="148"/>
      <c r="O30" s="106"/>
      <c r="P30" s="107">
        <f>+'Listado de Activida'!C77+'Listado de Activida'!C78</f>
        <v>22636.440000000002</v>
      </c>
      <c r="Q30" s="149"/>
      <c r="R30" s="108"/>
      <c r="T30" s="4"/>
    </row>
    <row r="31" spans="7:20" x14ac:dyDescent="0.3">
      <c r="G31" s="105" t="s">
        <v>202</v>
      </c>
      <c r="H31" s="148"/>
      <c r="I31" s="148"/>
      <c r="J31" s="148"/>
      <c r="K31" s="148"/>
      <c r="L31" s="148"/>
      <c r="M31" s="148"/>
      <c r="N31" s="148"/>
      <c r="O31" s="106"/>
      <c r="P31" s="107">
        <f>+'Listado de Activida'!C87+'Listado de Activida'!C88</f>
        <v>23654.21</v>
      </c>
      <c r="Q31" s="149"/>
      <c r="R31" s="108"/>
      <c r="T31" s="4"/>
    </row>
    <row r="32" spans="7:20" x14ac:dyDescent="0.3">
      <c r="G32" s="105" t="s">
        <v>203</v>
      </c>
      <c r="H32" s="148"/>
      <c r="I32" s="148"/>
      <c r="J32" s="148"/>
      <c r="K32" s="148"/>
      <c r="L32" s="148"/>
      <c r="M32" s="148"/>
      <c r="N32" s="148"/>
      <c r="O32" s="106"/>
      <c r="P32" s="107">
        <f>+'Listado de Activida'!C96+'Listado de Activida'!C97</f>
        <v>5003.3499999999995</v>
      </c>
      <c r="Q32" s="149"/>
      <c r="R32" s="108"/>
      <c r="T32" s="4"/>
    </row>
    <row r="33" spans="6:20" x14ac:dyDescent="0.3">
      <c r="G33" s="105" t="s">
        <v>204</v>
      </c>
      <c r="H33" s="148"/>
      <c r="I33" s="148"/>
      <c r="J33" s="148"/>
      <c r="K33" s="148"/>
      <c r="L33" s="148"/>
      <c r="M33" s="148"/>
      <c r="N33" s="148"/>
      <c r="O33" s="106"/>
      <c r="P33" s="107">
        <f>+'Listado de Activida'!C105+'Listado de Activida'!C106</f>
        <v>5361.8200000000006</v>
      </c>
      <c r="Q33" s="149"/>
      <c r="R33" s="108"/>
      <c r="T33" s="4"/>
    </row>
    <row r="34" spans="6:20" x14ac:dyDescent="0.3">
      <c r="G34" s="142" t="s">
        <v>8</v>
      </c>
      <c r="H34" s="143"/>
      <c r="I34" s="143"/>
      <c r="J34" s="143"/>
      <c r="K34" s="143"/>
      <c r="L34" s="143"/>
      <c r="M34" s="143"/>
      <c r="N34" s="143"/>
      <c r="O34" s="144"/>
      <c r="P34" s="147">
        <f>SUM(P17:R33)</f>
        <v>164433.08289999998</v>
      </c>
      <c r="Q34" s="147"/>
      <c r="R34" s="147"/>
    </row>
    <row r="36" spans="6:20" x14ac:dyDescent="0.3">
      <c r="F36" s="145" t="s">
        <v>7</v>
      </c>
      <c r="G36" s="145"/>
      <c r="H36" s="145"/>
      <c r="I36" s="145" t="s">
        <v>28</v>
      </c>
      <c r="J36" s="145"/>
      <c r="K36" s="145"/>
    </row>
    <row r="37" spans="6:20" x14ac:dyDescent="0.3">
      <c r="F37" s="140">
        <f>+P34</f>
        <v>164433.08289999998</v>
      </c>
      <c r="G37" s="141"/>
      <c r="H37" s="141"/>
      <c r="I37" s="140">
        <v>146813.75922399995</v>
      </c>
      <c r="J37" s="140"/>
      <c r="K37" s="140"/>
    </row>
    <row r="38" spans="6:20" ht="15.75" customHeight="1" x14ac:dyDescent="0.3">
      <c r="F38" s="142" t="s">
        <v>8</v>
      </c>
      <c r="G38" s="143"/>
      <c r="H38" s="144"/>
      <c r="I38" s="162">
        <f>+I37</f>
        <v>146813.75922399995</v>
      </c>
      <c r="J38" s="143"/>
      <c r="K38" s="144"/>
    </row>
    <row r="39" spans="6:20" ht="12" customHeight="1" x14ac:dyDescent="0.3"/>
    <row r="40" spans="6:20" ht="15" customHeight="1" x14ac:dyDescent="0.3"/>
    <row r="41" spans="6:20" ht="15" customHeight="1" x14ac:dyDescent="0.3"/>
    <row r="42" spans="6:20" ht="15" customHeight="1" x14ac:dyDescent="0.3"/>
    <row r="43" spans="6:20" ht="15" customHeight="1" x14ac:dyDescent="0.3"/>
    <row r="44" spans="6:20" ht="15" customHeight="1" x14ac:dyDescent="0.3"/>
    <row r="45" spans="6:20" ht="15" customHeight="1" x14ac:dyDescent="0.3"/>
    <row r="46" spans="6:20" ht="15" customHeight="1" x14ac:dyDescent="0.3"/>
    <row r="47" spans="6:20" ht="15" customHeight="1" x14ac:dyDescent="0.3"/>
    <row r="48" spans="6:20" ht="15" customHeight="1" x14ac:dyDescent="0.3"/>
    <row r="49" spans="5:18" ht="15" customHeight="1" x14ac:dyDescent="0.3"/>
    <row r="50" spans="5:18" ht="15" customHeight="1" x14ac:dyDescent="0.3"/>
    <row r="51" spans="5:18" ht="15" customHeight="1" x14ac:dyDescent="0.3"/>
    <row r="52" spans="5:18" ht="14.25" customHeight="1" x14ac:dyDescent="0.3"/>
    <row r="53" spans="5:18" ht="14.25" customHeight="1" x14ac:dyDescent="0.3"/>
    <row r="54" spans="5:18" ht="14.25" customHeight="1" x14ac:dyDescent="0.3"/>
    <row r="55" spans="5:18" ht="14.25" customHeight="1" x14ac:dyDescent="0.3"/>
    <row r="56" spans="5:18" x14ac:dyDescent="0.3">
      <c r="E56" s="100" t="s">
        <v>6</v>
      </c>
      <c r="F56" s="100"/>
      <c r="G56" s="101" t="s">
        <v>46</v>
      </c>
      <c r="H56" s="101"/>
      <c r="I56" s="1" t="s">
        <v>29</v>
      </c>
    </row>
    <row r="57" spans="5:18" ht="15" customHeight="1" x14ac:dyDescent="0.3"/>
    <row r="58" spans="5:18" x14ac:dyDescent="0.3">
      <c r="E58" s="2" t="s">
        <v>228</v>
      </c>
    </row>
    <row r="59" spans="5:18" x14ac:dyDescent="0.3">
      <c r="G59" s="158" t="s">
        <v>27</v>
      </c>
      <c r="H59" s="159"/>
      <c r="I59" s="159"/>
      <c r="J59" s="159"/>
      <c r="K59" s="159"/>
      <c r="L59" s="159"/>
      <c r="M59" s="159"/>
      <c r="N59" s="159"/>
      <c r="O59" s="160"/>
      <c r="P59" s="145" t="s">
        <v>7</v>
      </c>
      <c r="Q59" s="145"/>
      <c r="R59" s="145"/>
    </row>
    <row r="60" spans="5:18" x14ac:dyDescent="0.3">
      <c r="G60" s="141" t="s">
        <v>135</v>
      </c>
      <c r="H60" s="141"/>
      <c r="I60" s="141"/>
      <c r="J60" s="141"/>
      <c r="K60" s="141"/>
      <c r="L60" s="141"/>
      <c r="M60" s="141"/>
      <c r="N60" s="141"/>
      <c r="O60" s="141"/>
      <c r="P60" s="140">
        <f t="shared" ref="P60:P65" si="0">+P17</f>
        <v>23733.99</v>
      </c>
      <c r="Q60" s="140"/>
      <c r="R60" s="140"/>
    </row>
    <row r="61" spans="5:18" x14ac:dyDescent="0.3">
      <c r="G61" s="141" t="str">
        <f>+G18</f>
        <v>CONFORMACIÓN DEL CUERPO DE DIQUE A1-I-01</v>
      </c>
      <c r="H61" s="141"/>
      <c r="I61" s="141"/>
      <c r="J61" s="141"/>
      <c r="K61" s="141"/>
      <c r="L61" s="141"/>
      <c r="M61" s="141"/>
      <c r="N61" s="141"/>
      <c r="O61" s="141"/>
      <c r="P61" s="140">
        <f t="shared" si="0"/>
        <v>24298.28</v>
      </c>
      <c r="Q61" s="140"/>
      <c r="R61" s="140"/>
    </row>
    <row r="62" spans="5:18" x14ac:dyDescent="0.3">
      <c r="G62" s="141" t="str">
        <f>+G19</f>
        <v>CONFORMACIÓN DEL CUERPO DE DIQUE A1-D-02</v>
      </c>
      <c r="H62" s="141"/>
      <c r="I62" s="141"/>
      <c r="J62" s="141"/>
      <c r="K62" s="141"/>
      <c r="L62" s="141"/>
      <c r="M62" s="141"/>
      <c r="N62" s="141"/>
      <c r="O62" s="141"/>
      <c r="P62" s="140">
        <f t="shared" si="0"/>
        <v>4807.3</v>
      </c>
      <c r="Q62" s="140"/>
      <c r="R62" s="140"/>
    </row>
    <row r="63" spans="5:18" x14ac:dyDescent="0.3">
      <c r="G63" s="141" t="str">
        <f>+G20</f>
        <v>CONFORMACIÓN DEL CUERPO DE DIQUE A1-I-02</v>
      </c>
      <c r="H63" s="141"/>
      <c r="I63" s="141"/>
      <c r="J63" s="141"/>
      <c r="K63" s="141"/>
      <c r="L63" s="141"/>
      <c r="M63" s="141"/>
      <c r="N63" s="141"/>
      <c r="O63" s="141"/>
      <c r="P63" s="140">
        <f t="shared" si="0"/>
        <v>4853.1499999999996</v>
      </c>
      <c r="Q63" s="140"/>
      <c r="R63" s="140"/>
    </row>
    <row r="64" spans="5:18" x14ac:dyDescent="0.3">
      <c r="G64" s="141" t="str">
        <f>+G21</f>
        <v>CONFORMACIÓN MAT.GRANULAR CORONA DE DIQUE A1-D-01</v>
      </c>
      <c r="H64" s="141"/>
      <c r="I64" s="141"/>
      <c r="J64" s="141"/>
      <c r="K64" s="141"/>
      <c r="L64" s="141"/>
      <c r="M64" s="141"/>
      <c r="N64" s="141"/>
      <c r="O64" s="141"/>
      <c r="P64" s="140">
        <f t="shared" si="0"/>
        <v>2780.02</v>
      </c>
      <c r="Q64" s="140"/>
      <c r="R64" s="140"/>
    </row>
    <row r="65" spans="6:21" x14ac:dyDescent="0.3">
      <c r="G65" s="141" t="str">
        <f t="shared" ref="G65:G76" si="1">+G22</f>
        <v>CONFORMACIÓN MAT.GRANULAR CORONA DE DIQUE A1-I-01</v>
      </c>
      <c r="H65" s="141"/>
      <c r="I65" s="141"/>
      <c r="J65" s="141"/>
      <c r="K65" s="141"/>
      <c r="L65" s="141"/>
      <c r="M65" s="141"/>
      <c r="N65" s="141"/>
      <c r="O65" s="141"/>
      <c r="P65" s="140">
        <f t="shared" si="0"/>
        <v>2987.11</v>
      </c>
      <c r="Q65" s="140"/>
      <c r="R65" s="140"/>
    </row>
    <row r="66" spans="6:21" x14ac:dyDescent="0.3">
      <c r="G66" s="141" t="str">
        <f t="shared" si="1"/>
        <v>CONFORMACIÓN MAT.GRANULAR CORONA DE DIQUE A1-D-02</v>
      </c>
      <c r="H66" s="141"/>
      <c r="I66" s="141"/>
      <c r="J66" s="141"/>
      <c r="K66" s="141"/>
      <c r="L66" s="141"/>
      <c r="M66" s="141"/>
      <c r="N66" s="141"/>
      <c r="O66" s="141"/>
      <c r="P66" s="140">
        <f t="shared" ref="P66:P76" si="2">+P23</f>
        <v>234.1</v>
      </c>
      <c r="Q66" s="140"/>
      <c r="R66" s="140"/>
    </row>
    <row r="67" spans="6:21" x14ac:dyDescent="0.3">
      <c r="G67" s="141" t="str">
        <f t="shared" si="1"/>
        <v>CONFORMACIÓN MAT.GRANULAR CORONA DE DIQUE A1-I-02</v>
      </c>
      <c r="H67" s="141"/>
      <c r="I67" s="141"/>
      <c r="J67" s="141"/>
      <c r="K67" s="141"/>
      <c r="L67" s="141"/>
      <c r="M67" s="141"/>
      <c r="N67" s="141"/>
      <c r="O67" s="141"/>
      <c r="P67" s="140">
        <f t="shared" si="2"/>
        <v>228.24</v>
      </c>
      <c r="Q67" s="140"/>
      <c r="R67" s="140"/>
    </row>
    <row r="68" spans="6:21" x14ac:dyDescent="0.3">
      <c r="G68" s="141" t="str">
        <f t="shared" si="1"/>
        <v>CONFORMACIÓN DE CUERPO DE RAMPA</v>
      </c>
      <c r="H68" s="141"/>
      <c r="I68" s="141"/>
      <c r="J68" s="141"/>
      <c r="K68" s="141"/>
      <c r="L68" s="141"/>
      <c r="M68" s="141"/>
      <c r="N68" s="141"/>
      <c r="O68" s="141"/>
      <c r="P68" s="140">
        <f t="shared" si="2"/>
        <v>857.85</v>
      </c>
      <c r="Q68" s="140"/>
      <c r="R68" s="140"/>
    </row>
    <row r="69" spans="6:21" x14ac:dyDescent="0.3">
      <c r="G69" s="141" t="str">
        <f t="shared" si="1"/>
        <v>CONF. MAT. GRANULAR CORONA RAMPA</v>
      </c>
      <c r="H69" s="141"/>
      <c r="I69" s="141"/>
      <c r="J69" s="141"/>
      <c r="K69" s="141"/>
      <c r="L69" s="141"/>
      <c r="M69" s="141"/>
      <c r="N69" s="141"/>
      <c r="O69" s="141"/>
      <c r="P69" s="140">
        <f t="shared" si="2"/>
        <v>329.99</v>
      </c>
      <c r="Q69" s="140"/>
      <c r="R69" s="140"/>
    </row>
    <row r="70" spans="6:21" x14ac:dyDescent="0.3">
      <c r="G70" s="141" t="str">
        <f t="shared" si="1"/>
        <v>OTRAS INFRAESTRUCTURAS</v>
      </c>
      <c r="H70" s="141"/>
      <c r="I70" s="141"/>
      <c r="J70" s="141"/>
      <c r="K70" s="141"/>
      <c r="L70" s="141"/>
      <c r="M70" s="141"/>
      <c r="N70" s="141"/>
      <c r="O70" s="141"/>
      <c r="P70" s="140">
        <f t="shared" si="2"/>
        <v>677.81</v>
      </c>
      <c r="Q70" s="140"/>
      <c r="R70" s="140"/>
    </row>
    <row r="71" spans="6:21" x14ac:dyDescent="0.3">
      <c r="G71" s="141" t="str">
        <f t="shared" si="1"/>
        <v>DIQUE NATURALIZADO</v>
      </c>
      <c r="H71" s="141"/>
      <c r="I71" s="141"/>
      <c r="J71" s="141"/>
      <c r="K71" s="141"/>
      <c r="L71" s="141"/>
      <c r="M71" s="141"/>
      <c r="N71" s="141"/>
      <c r="O71" s="141"/>
      <c r="P71" s="140">
        <f t="shared" si="2"/>
        <v>34873.552899999988</v>
      </c>
      <c r="Q71" s="140"/>
      <c r="R71" s="140"/>
    </row>
    <row r="72" spans="6:21" x14ac:dyDescent="0.3">
      <c r="G72" s="141" t="str">
        <f t="shared" si="1"/>
        <v>DIQUE NATURALIZADO CORONACIÓN</v>
      </c>
      <c r="H72" s="141"/>
      <c r="I72" s="141"/>
      <c r="J72" s="141"/>
      <c r="K72" s="141"/>
      <c r="L72" s="141"/>
      <c r="M72" s="141"/>
      <c r="N72" s="141"/>
      <c r="O72" s="141"/>
      <c r="P72" s="140">
        <f t="shared" si="2"/>
        <v>7115.87</v>
      </c>
      <c r="Q72" s="140"/>
      <c r="R72" s="140"/>
    </row>
    <row r="73" spans="6:21" x14ac:dyDescent="0.3">
      <c r="G73" s="141" t="str">
        <f t="shared" si="1"/>
        <v>GRAVAS (#16 Y 6) DIQUE A1-D-01</v>
      </c>
      <c r="H73" s="141"/>
      <c r="I73" s="141"/>
      <c r="J73" s="141"/>
      <c r="K73" s="141"/>
      <c r="L73" s="141"/>
      <c r="M73" s="141"/>
      <c r="N73" s="141"/>
      <c r="O73" s="141"/>
      <c r="P73" s="140">
        <f t="shared" si="2"/>
        <v>22636.440000000002</v>
      </c>
      <c r="Q73" s="140"/>
      <c r="R73" s="140"/>
    </row>
    <row r="74" spans="6:21" x14ac:dyDescent="0.3">
      <c r="G74" s="141" t="str">
        <f t="shared" si="1"/>
        <v>GRAVAS (#16 Y 6) DIQUE A1-I-01</v>
      </c>
      <c r="H74" s="141"/>
      <c r="I74" s="141"/>
      <c r="J74" s="141"/>
      <c r="K74" s="141"/>
      <c r="L74" s="141"/>
      <c r="M74" s="141"/>
      <c r="N74" s="141"/>
      <c r="O74" s="141"/>
      <c r="P74" s="140">
        <f t="shared" si="2"/>
        <v>23654.21</v>
      </c>
      <c r="Q74" s="140"/>
      <c r="R74" s="140"/>
    </row>
    <row r="75" spans="6:21" x14ac:dyDescent="0.3">
      <c r="G75" s="141" t="str">
        <f t="shared" si="1"/>
        <v>GRAVAS (#16 Y 6) DIQUE A1-D-02</v>
      </c>
      <c r="H75" s="141"/>
      <c r="I75" s="141"/>
      <c r="J75" s="141"/>
      <c r="K75" s="141"/>
      <c r="L75" s="141"/>
      <c r="M75" s="141"/>
      <c r="N75" s="141"/>
      <c r="O75" s="141"/>
      <c r="P75" s="140">
        <f t="shared" si="2"/>
        <v>5003.3499999999995</v>
      </c>
      <c r="Q75" s="140"/>
      <c r="R75" s="140"/>
    </row>
    <row r="76" spans="6:21" x14ac:dyDescent="0.3">
      <c r="G76" s="141" t="str">
        <f t="shared" si="1"/>
        <v>GRAVAS (#16 Y 6) DIQUE A1-I-02</v>
      </c>
      <c r="H76" s="141"/>
      <c r="I76" s="141"/>
      <c r="J76" s="141"/>
      <c r="K76" s="141"/>
      <c r="L76" s="141"/>
      <c r="M76" s="141"/>
      <c r="N76" s="141"/>
      <c r="O76" s="141"/>
      <c r="P76" s="140">
        <f t="shared" si="2"/>
        <v>5361.8200000000006</v>
      </c>
      <c r="Q76" s="140"/>
      <c r="R76" s="140"/>
    </row>
    <row r="77" spans="6:21" ht="15" customHeight="1" x14ac:dyDescent="0.3">
      <c r="G77" s="142" t="s">
        <v>8</v>
      </c>
      <c r="H77" s="143"/>
      <c r="I77" s="143"/>
      <c r="J77" s="143"/>
      <c r="K77" s="143"/>
      <c r="L77" s="143"/>
      <c r="M77" s="143"/>
      <c r="N77" s="143"/>
      <c r="O77" s="144"/>
      <c r="P77" s="147">
        <f>SUM(P60:R76)</f>
        <v>164433.08289999998</v>
      </c>
      <c r="Q77" s="147"/>
      <c r="R77" s="147"/>
    </row>
    <row r="78" spans="6:21" ht="12.75" customHeight="1" x14ac:dyDescent="0.3"/>
    <row r="79" spans="6:21" x14ac:dyDescent="0.3">
      <c r="F79" s="145" t="s">
        <v>7</v>
      </c>
      <c r="G79" s="145"/>
      <c r="H79" s="145"/>
      <c r="I79" s="145" t="s">
        <v>28</v>
      </c>
      <c r="J79" s="145"/>
      <c r="K79" s="145"/>
      <c r="U79" t="s">
        <v>13</v>
      </c>
    </row>
    <row r="80" spans="6:21" x14ac:dyDescent="0.3">
      <c r="F80" s="140">
        <f>+P77</f>
        <v>164433.08289999998</v>
      </c>
      <c r="G80" s="141"/>
      <c r="H80" s="141"/>
      <c r="I80" s="140">
        <v>2878052.8108705897</v>
      </c>
      <c r="J80" s="140"/>
      <c r="K80" s="140"/>
    </row>
    <row r="83" spans="5:18" x14ac:dyDescent="0.3">
      <c r="E83" s="100" t="s">
        <v>6</v>
      </c>
      <c r="F83" s="100"/>
      <c r="G83" s="101" t="s">
        <v>45</v>
      </c>
      <c r="H83" s="101"/>
      <c r="I83" s="1" t="s">
        <v>30</v>
      </c>
    </row>
    <row r="85" spans="5:18" x14ac:dyDescent="0.3">
      <c r="E85" s="2" t="s">
        <v>205</v>
      </c>
    </row>
    <row r="86" spans="5:18" x14ac:dyDescent="0.3">
      <c r="G86" s="158" t="s">
        <v>27</v>
      </c>
      <c r="H86" s="159"/>
      <c r="I86" s="159"/>
      <c r="J86" s="159"/>
      <c r="K86" s="159"/>
      <c r="L86" s="159"/>
      <c r="M86" s="159"/>
      <c r="N86" s="159"/>
      <c r="O86" s="160"/>
      <c r="P86" s="145" t="s">
        <v>7</v>
      </c>
      <c r="Q86" s="145"/>
      <c r="R86" s="145"/>
    </row>
    <row r="87" spans="5:18" x14ac:dyDescent="0.3">
      <c r="G87" s="141" t="s">
        <v>143</v>
      </c>
      <c r="H87" s="141"/>
      <c r="I87" s="141"/>
      <c r="J87" s="141"/>
      <c r="K87" s="141"/>
      <c r="L87" s="141"/>
      <c r="M87" s="141"/>
      <c r="N87" s="141"/>
      <c r="O87" s="141"/>
      <c r="P87" s="140">
        <f>+'Listado de Activida'!C13</f>
        <v>9732.59</v>
      </c>
      <c r="Q87" s="140"/>
      <c r="R87" s="140"/>
    </row>
    <row r="88" spans="5:18" x14ac:dyDescent="0.3">
      <c r="G88" s="141" t="s">
        <v>145</v>
      </c>
      <c r="H88" s="141"/>
      <c r="I88" s="141"/>
      <c r="J88" s="141"/>
      <c r="K88" s="141"/>
      <c r="L88" s="141"/>
      <c r="M88" s="141"/>
      <c r="N88" s="141"/>
      <c r="O88" s="141"/>
      <c r="P88" s="140">
        <f>+'Listado de Activida'!C14</f>
        <v>6302.55</v>
      </c>
      <c r="Q88" s="140"/>
      <c r="R88" s="140"/>
    </row>
    <row r="89" spans="5:18" x14ac:dyDescent="0.3">
      <c r="G89" s="141" t="s">
        <v>206</v>
      </c>
      <c r="H89" s="141"/>
      <c r="I89" s="141"/>
      <c r="J89" s="141"/>
      <c r="K89" s="141"/>
      <c r="L89" s="141"/>
      <c r="M89" s="141"/>
      <c r="N89" s="141"/>
      <c r="O89" s="141"/>
      <c r="P89" s="140">
        <f>+'Listado de Activida'!C21</f>
        <v>1338</v>
      </c>
      <c r="Q89" s="140"/>
      <c r="R89" s="140"/>
    </row>
    <row r="90" spans="5:18" x14ac:dyDescent="0.3">
      <c r="G90" s="141" t="s">
        <v>207</v>
      </c>
      <c r="H90" s="141"/>
      <c r="I90" s="141"/>
      <c r="J90" s="141"/>
      <c r="K90" s="141"/>
      <c r="L90" s="141"/>
      <c r="M90" s="141"/>
      <c r="N90" s="141"/>
      <c r="O90" s="141"/>
      <c r="P90" s="140">
        <f>+'Listado de Activida'!C22</f>
        <v>957.34</v>
      </c>
      <c r="Q90" s="140"/>
      <c r="R90" s="140"/>
    </row>
    <row r="91" spans="5:18" x14ac:dyDescent="0.3">
      <c r="G91" s="141" t="s">
        <v>146</v>
      </c>
      <c r="H91" s="141"/>
      <c r="I91" s="141"/>
      <c r="J91" s="141"/>
      <c r="K91" s="141"/>
      <c r="L91" s="141"/>
      <c r="M91" s="141"/>
      <c r="N91" s="141"/>
      <c r="O91" s="141"/>
      <c r="P91" s="140">
        <f>+'Listado de Activida'!C17</f>
        <v>10578.95</v>
      </c>
      <c r="Q91" s="140"/>
      <c r="R91" s="140"/>
    </row>
    <row r="92" spans="5:18" x14ac:dyDescent="0.3">
      <c r="G92" s="141" t="s">
        <v>144</v>
      </c>
      <c r="H92" s="141"/>
      <c r="I92" s="141"/>
      <c r="J92" s="141"/>
      <c r="K92" s="141"/>
      <c r="L92" s="141"/>
      <c r="M92" s="141"/>
      <c r="N92" s="141"/>
      <c r="O92" s="141"/>
      <c r="P92" s="140">
        <f>+'Listado de Activida'!C18</f>
        <v>7088.07</v>
      </c>
      <c r="Q92" s="140"/>
      <c r="R92" s="140"/>
    </row>
    <row r="93" spans="5:18" x14ac:dyDescent="0.3">
      <c r="G93" s="141" t="s">
        <v>208</v>
      </c>
      <c r="H93" s="141"/>
      <c r="I93" s="141"/>
      <c r="J93" s="141"/>
      <c r="K93" s="141"/>
      <c r="L93" s="141"/>
      <c r="M93" s="141"/>
      <c r="N93" s="141"/>
      <c r="O93" s="141"/>
      <c r="P93" s="140">
        <f>+'Listado de Activida'!C25</f>
        <v>1337.24</v>
      </c>
      <c r="Q93" s="140"/>
      <c r="R93" s="140"/>
    </row>
    <row r="94" spans="5:18" x14ac:dyDescent="0.3">
      <c r="G94" s="141" t="s">
        <v>209</v>
      </c>
      <c r="H94" s="141"/>
      <c r="I94" s="141"/>
      <c r="J94" s="141"/>
      <c r="K94" s="141"/>
      <c r="L94" s="141"/>
      <c r="M94" s="141"/>
      <c r="N94" s="141"/>
      <c r="O94" s="141"/>
      <c r="P94" s="140">
        <f>+'Listado de Activida'!C26</f>
        <v>960.14</v>
      </c>
      <c r="Q94" s="140"/>
      <c r="R94" s="140"/>
    </row>
    <row r="95" spans="5:18" x14ac:dyDescent="0.3">
      <c r="G95" s="142" t="s">
        <v>8</v>
      </c>
      <c r="H95" s="143"/>
      <c r="I95" s="143"/>
      <c r="J95" s="143"/>
      <c r="K95" s="143"/>
      <c r="L95" s="143"/>
      <c r="M95" s="143"/>
      <c r="N95" s="143"/>
      <c r="O95" s="144"/>
      <c r="P95" s="147">
        <f>SUM(P87:R94)</f>
        <v>38294.879999999997</v>
      </c>
      <c r="Q95" s="147"/>
      <c r="R95" s="147"/>
    </row>
    <row r="97" spans="5:18" x14ac:dyDescent="0.3">
      <c r="F97" s="145" t="s">
        <v>7</v>
      </c>
      <c r="G97" s="145"/>
      <c r="H97" s="145"/>
      <c r="I97" s="145" t="s">
        <v>28</v>
      </c>
      <c r="J97" s="145"/>
      <c r="K97" s="145"/>
    </row>
    <row r="98" spans="5:18" x14ac:dyDescent="0.3">
      <c r="F98" s="140">
        <f>+ROUND(P95,2)</f>
        <v>38294.879999999997</v>
      </c>
      <c r="G98" s="141"/>
      <c r="H98" s="141"/>
      <c r="I98" s="140">
        <v>33687.54</v>
      </c>
      <c r="J98" s="140"/>
      <c r="K98" s="140"/>
    </row>
    <row r="100" spans="5:18" x14ac:dyDescent="0.3">
      <c r="E100" s="100" t="s">
        <v>6</v>
      </c>
      <c r="F100" s="100"/>
      <c r="G100" s="101" t="s">
        <v>71</v>
      </c>
      <c r="H100" s="101"/>
      <c r="I100" s="1" t="s">
        <v>31</v>
      </c>
    </row>
    <row r="102" spans="5:18" x14ac:dyDescent="0.3">
      <c r="E102" s="2" t="s">
        <v>205</v>
      </c>
    </row>
    <row r="104" spans="5:18" x14ac:dyDescent="0.3">
      <c r="G104" s="158" t="s">
        <v>27</v>
      </c>
      <c r="H104" s="159"/>
      <c r="I104" s="159"/>
      <c r="J104" s="159"/>
      <c r="K104" s="159"/>
      <c r="L104" s="159"/>
      <c r="M104" s="159"/>
      <c r="N104" s="159"/>
      <c r="O104" s="160"/>
      <c r="P104" s="145" t="s">
        <v>7</v>
      </c>
      <c r="Q104" s="145"/>
      <c r="R104" s="145"/>
    </row>
    <row r="105" spans="5:18" x14ac:dyDescent="0.3">
      <c r="G105" s="141" t="str">
        <f>+G87</f>
        <v>Colocación y acomodo de enrocado en uña A1-D-01</v>
      </c>
      <c r="H105" s="141"/>
      <c r="I105" s="141"/>
      <c r="J105" s="141"/>
      <c r="K105" s="141"/>
      <c r="L105" s="141"/>
      <c r="M105" s="141"/>
      <c r="N105" s="141"/>
      <c r="O105" s="141"/>
      <c r="P105" s="140">
        <f>+P87</f>
        <v>9732.59</v>
      </c>
      <c r="Q105" s="140"/>
      <c r="R105" s="140"/>
    </row>
    <row r="106" spans="5:18" x14ac:dyDescent="0.3">
      <c r="G106" s="141" t="str">
        <f>+G88</f>
        <v>Colocación y acomodo de enrocado en talud A1-D-01</v>
      </c>
      <c r="H106" s="141"/>
      <c r="I106" s="141"/>
      <c r="J106" s="141"/>
      <c r="K106" s="141"/>
      <c r="L106" s="141"/>
      <c r="M106" s="141"/>
      <c r="N106" s="141"/>
      <c r="O106" s="141"/>
      <c r="P106" s="140">
        <f>+P88</f>
        <v>6302.55</v>
      </c>
      <c r="Q106" s="140"/>
      <c r="R106" s="140"/>
    </row>
    <row r="107" spans="5:18" x14ac:dyDescent="0.3">
      <c r="G107" s="141" t="str">
        <f t="shared" ref="G107:G112" si="3">+G89</f>
        <v>Colocación y acomodo de enrocado en uña A1-D-02</v>
      </c>
      <c r="H107" s="141"/>
      <c r="I107" s="141"/>
      <c r="J107" s="141"/>
      <c r="K107" s="141"/>
      <c r="L107" s="141"/>
      <c r="M107" s="141"/>
      <c r="N107" s="141"/>
      <c r="O107" s="141"/>
      <c r="P107" s="140">
        <f t="shared" ref="P107:P112" si="4">+P89</f>
        <v>1338</v>
      </c>
      <c r="Q107" s="140"/>
      <c r="R107" s="140"/>
    </row>
    <row r="108" spans="5:18" x14ac:dyDescent="0.3">
      <c r="G108" s="141" t="str">
        <f t="shared" si="3"/>
        <v>Colocación y acomodo de enrocado en talud A1-D-02</v>
      </c>
      <c r="H108" s="141"/>
      <c r="I108" s="141"/>
      <c r="J108" s="141"/>
      <c r="K108" s="141"/>
      <c r="L108" s="141"/>
      <c r="M108" s="141"/>
      <c r="N108" s="141"/>
      <c r="O108" s="141"/>
      <c r="P108" s="140">
        <f t="shared" si="4"/>
        <v>957.34</v>
      </c>
      <c r="Q108" s="140"/>
      <c r="R108" s="140"/>
    </row>
    <row r="109" spans="5:18" x14ac:dyDescent="0.3">
      <c r="G109" s="141" t="str">
        <f t="shared" si="3"/>
        <v>Colocación y acomodo de enrocado en uña A1-I-01</v>
      </c>
      <c r="H109" s="141"/>
      <c r="I109" s="141"/>
      <c r="J109" s="141"/>
      <c r="K109" s="141"/>
      <c r="L109" s="141"/>
      <c r="M109" s="141"/>
      <c r="N109" s="141"/>
      <c r="O109" s="141"/>
      <c r="P109" s="140">
        <f t="shared" si="4"/>
        <v>10578.95</v>
      </c>
      <c r="Q109" s="140"/>
      <c r="R109" s="140"/>
    </row>
    <row r="110" spans="5:18" x14ac:dyDescent="0.3">
      <c r="G110" s="141" t="str">
        <f t="shared" si="3"/>
        <v>Colocación y acomodo de enrocado en talud A1-I-01</v>
      </c>
      <c r="H110" s="141"/>
      <c r="I110" s="141"/>
      <c r="J110" s="141"/>
      <c r="K110" s="141"/>
      <c r="L110" s="141"/>
      <c r="M110" s="141"/>
      <c r="N110" s="141"/>
      <c r="O110" s="141"/>
      <c r="P110" s="140">
        <f t="shared" si="4"/>
        <v>7088.07</v>
      </c>
      <c r="Q110" s="140"/>
      <c r="R110" s="140"/>
    </row>
    <row r="111" spans="5:18" x14ac:dyDescent="0.3">
      <c r="G111" s="141" t="str">
        <f t="shared" si="3"/>
        <v>Colocación y acomodo de enrocado en uña A1-I-02</v>
      </c>
      <c r="H111" s="141"/>
      <c r="I111" s="141"/>
      <c r="J111" s="141"/>
      <c r="K111" s="141"/>
      <c r="L111" s="141"/>
      <c r="M111" s="141"/>
      <c r="N111" s="141"/>
      <c r="O111" s="141"/>
      <c r="P111" s="140">
        <f t="shared" si="4"/>
        <v>1337.24</v>
      </c>
      <c r="Q111" s="140"/>
      <c r="R111" s="140"/>
    </row>
    <row r="112" spans="5:18" x14ac:dyDescent="0.3">
      <c r="G112" s="141" t="str">
        <f t="shared" si="3"/>
        <v>Colocación y acomodo de enrocado en talud A1-I-02</v>
      </c>
      <c r="H112" s="141"/>
      <c r="I112" s="141"/>
      <c r="J112" s="141"/>
      <c r="K112" s="141"/>
      <c r="L112" s="141"/>
      <c r="M112" s="141"/>
      <c r="N112" s="141"/>
      <c r="O112" s="141"/>
      <c r="P112" s="140">
        <f t="shared" si="4"/>
        <v>960.14</v>
      </c>
      <c r="Q112" s="140"/>
      <c r="R112" s="140"/>
    </row>
    <row r="113" spans="5:21" x14ac:dyDescent="0.3">
      <c r="G113" s="142" t="s">
        <v>8</v>
      </c>
      <c r="H113" s="143"/>
      <c r="I113" s="143"/>
      <c r="J113" s="143"/>
      <c r="K113" s="143"/>
      <c r="L113" s="143"/>
      <c r="M113" s="143"/>
      <c r="N113" s="143"/>
      <c r="O113" s="144"/>
      <c r="P113" s="147">
        <f>SUM(P105:R112)</f>
        <v>38294.879999999997</v>
      </c>
      <c r="Q113" s="147"/>
      <c r="R113" s="147"/>
    </row>
    <row r="115" spans="5:21" x14ac:dyDescent="0.3">
      <c r="F115" s="145" t="s">
        <v>7</v>
      </c>
      <c r="G115" s="145"/>
      <c r="H115" s="145"/>
      <c r="I115" s="145" t="s">
        <v>28</v>
      </c>
      <c r="J115" s="145"/>
      <c r="K115" s="145"/>
    </row>
    <row r="116" spans="5:21" x14ac:dyDescent="0.3">
      <c r="F116" s="140">
        <f>+P113</f>
        <v>38294.879999999997</v>
      </c>
      <c r="G116" s="141"/>
      <c r="H116" s="141"/>
      <c r="I116" s="140">
        <v>436631.73</v>
      </c>
      <c r="J116" s="140"/>
      <c r="K116" s="140"/>
    </row>
    <row r="117" spans="5:21" x14ac:dyDescent="0.3">
      <c r="F117" s="9"/>
      <c r="G117" s="10"/>
      <c r="H117" s="10"/>
      <c r="I117" s="9"/>
      <c r="J117" s="9"/>
      <c r="K117" s="9"/>
    </row>
    <row r="119" spans="5:21" x14ac:dyDescent="0.3">
      <c r="E119" s="100" t="s">
        <v>6</v>
      </c>
      <c r="F119" s="100"/>
      <c r="G119" s="101" t="s">
        <v>90</v>
      </c>
      <c r="H119" s="101"/>
      <c r="I119" s="1" t="s">
        <v>32</v>
      </c>
    </row>
    <row r="121" spans="5:21" x14ac:dyDescent="0.3">
      <c r="E121" s="145" t="s">
        <v>27</v>
      </c>
      <c r="F121" s="145"/>
      <c r="G121" s="145"/>
      <c r="H121" s="145"/>
      <c r="I121" s="145"/>
      <c r="J121" s="145"/>
      <c r="K121" s="145"/>
      <c r="L121" s="145"/>
      <c r="M121" s="145"/>
      <c r="N121" s="145"/>
      <c r="O121" s="145"/>
      <c r="P121" s="145" t="s">
        <v>7</v>
      </c>
      <c r="Q121" s="145"/>
      <c r="R121" s="145"/>
    </row>
    <row r="122" spans="5:21" ht="15" customHeight="1" x14ac:dyDescent="0.3">
      <c r="E122" s="163" t="s">
        <v>77</v>
      </c>
      <c r="F122" s="164"/>
      <c r="G122" s="152" t="s">
        <v>147</v>
      </c>
      <c r="H122" s="152"/>
      <c r="I122" s="152"/>
      <c r="J122" s="152"/>
      <c r="K122" s="152"/>
      <c r="L122" s="152"/>
      <c r="M122" s="152"/>
      <c r="N122" s="152"/>
      <c r="O122" s="152"/>
      <c r="P122" s="140">
        <v>71077.345815399749</v>
      </c>
      <c r="Q122" s="140"/>
      <c r="R122" s="140"/>
    </row>
    <row r="123" spans="5:21" x14ac:dyDescent="0.3">
      <c r="E123" s="165"/>
      <c r="F123" s="166"/>
      <c r="G123" s="152" t="s">
        <v>148</v>
      </c>
      <c r="H123" s="152"/>
      <c r="I123" s="152"/>
      <c r="J123" s="152"/>
      <c r="K123" s="152"/>
      <c r="L123" s="152"/>
      <c r="M123" s="152"/>
      <c r="N123" s="152"/>
      <c r="O123" s="152"/>
      <c r="P123" s="140">
        <v>98570.597034283273</v>
      </c>
      <c r="Q123" s="140"/>
      <c r="R123" s="140"/>
    </row>
    <row r="124" spans="5:21" x14ac:dyDescent="0.3">
      <c r="E124" s="165"/>
      <c r="F124" s="166"/>
      <c r="G124" s="152" t="s">
        <v>210</v>
      </c>
      <c r="H124" s="152"/>
      <c r="I124" s="152"/>
      <c r="J124" s="152"/>
      <c r="K124" s="152"/>
      <c r="L124" s="152"/>
      <c r="M124" s="152"/>
      <c r="N124" s="152"/>
      <c r="O124" s="152"/>
      <c r="P124" s="140">
        <v>5113.9727499999999</v>
      </c>
      <c r="Q124" s="140"/>
      <c r="R124" s="140"/>
      <c r="U124" t="s">
        <v>13</v>
      </c>
    </row>
    <row r="125" spans="5:21" x14ac:dyDescent="0.3">
      <c r="E125" s="165"/>
      <c r="F125" s="166"/>
      <c r="G125" s="152" t="s">
        <v>211</v>
      </c>
      <c r="H125" s="152"/>
      <c r="I125" s="152"/>
      <c r="J125" s="152"/>
      <c r="K125" s="152"/>
      <c r="L125" s="152"/>
      <c r="M125" s="152"/>
      <c r="N125" s="152"/>
      <c r="O125" s="152"/>
      <c r="P125" s="140">
        <v>16509.05</v>
      </c>
      <c r="Q125" s="140"/>
      <c r="R125" s="140"/>
    </row>
    <row r="126" spans="5:21" x14ac:dyDescent="0.3">
      <c r="E126" s="165"/>
      <c r="F126" s="166"/>
      <c r="G126" s="152" t="s">
        <v>149</v>
      </c>
      <c r="H126" s="152"/>
      <c r="I126" s="152"/>
      <c r="J126" s="152"/>
      <c r="K126" s="152"/>
      <c r="L126" s="152"/>
      <c r="M126" s="152"/>
      <c r="N126" s="152"/>
      <c r="O126" s="152"/>
      <c r="P126" s="140">
        <v>224565.50610031694</v>
      </c>
      <c r="Q126" s="140"/>
      <c r="R126" s="140"/>
    </row>
    <row r="127" spans="5:21" x14ac:dyDescent="0.3">
      <c r="E127" s="165"/>
      <c r="F127" s="166"/>
      <c r="G127" s="152" t="s">
        <v>230</v>
      </c>
      <c r="H127" s="152"/>
      <c r="I127" s="152"/>
      <c r="J127" s="152"/>
      <c r="K127" s="152"/>
      <c r="L127" s="152"/>
      <c r="M127" s="152"/>
      <c r="N127" s="152"/>
      <c r="O127" s="152"/>
      <c r="P127" s="140">
        <v>25969.291400000002</v>
      </c>
      <c r="Q127" s="140"/>
      <c r="R127" s="140"/>
    </row>
    <row r="128" spans="5:21" x14ac:dyDescent="0.3">
      <c r="E128" s="165"/>
      <c r="F128" s="166"/>
      <c r="G128" s="152" t="s">
        <v>88</v>
      </c>
      <c r="H128" s="152"/>
      <c r="I128" s="152"/>
      <c r="J128" s="152"/>
      <c r="K128" s="152"/>
      <c r="L128" s="152"/>
      <c r="M128" s="152"/>
      <c r="N128" s="152"/>
      <c r="O128" s="152"/>
      <c r="P128" s="140">
        <v>599.58000000000004</v>
      </c>
      <c r="Q128" s="140"/>
      <c r="R128" s="140"/>
    </row>
    <row r="129" spans="5:18" x14ac:dyDescent="0.3">
      <c r="E129" s="165"/>
      <c r="F129" s="166"/>
      <c r="G129" s="152" t="s">
        <v>93</v>
      </c>
      <c r="H129" s="152"/>
      <c r="I129" s="152"/>
      <c r="J129" s="152"/>
      <c r="K129" s="152"/>
      <c r="L129" s="152"/>
      <c r="M129" s="152"/>
      <c r="N129" s="152"/>
      <c r="O129" s="152"/>
      <c r="P129" s="140">
        <v>2697.12</v>
      </c>
      <c r="Q129" s="140"/>
      <c r="R129" s="140"/>
    </row>
    <row r="130" spans="5:18" x14ac:dyDescent="0.3">
      <c r="E130" s="167"/>
      <c r="F130" s="168"/>
      <c r="G130" s="152" t="s">
        <v>239</v>
      </c>
      <c r="H130" s="152"/>
      <c r="I130" s="152"/>
      <c r="J130" s="152"/>
      <c r="K130" s="152"/>
      <c r="L130" s="152"/>
      <c r="M130" s="152"/>
      <c r="N130" s="152"/>
      <c r="O130" s="152"/>
      <c r="P130" s="140">
        <f>+-17613.8245</f>
        <v>-17613.824499999999</v>
      </c>
      <c r="Q130" s="140"/>
      <c r="R130" s="140"/>
    </row>
    <row r="131" spans="5:18" x14ac:dyDescent="0.3">
      <c r="E131" s="146" t="s">
        <v>8</v>
      </c>
      <c r="F131" s="146"/>
      <c r="G131" s="146"/>
      <c r="H131" s="146"/>
      <c r="I131" s="146"/>
      <c r="J131" s="146"/>
      <c r="K131" s="146"/>
      <c r="L131" s="146"/>
      <c r="M131" s="146"/>
      <c r="N131" s="146"/>
      <c r="O131" s="146"/>
      <c r="P131" s="147">
        <f>SUM(P122:R130)</f>
        <v>427488.63859999995</v>
      </c>
      <c r="Q131" s="147"/>
      <c r="R131" s="147"/>
    </row>
    <row r="134" spans="5:18" x14ac:dyDescent="0.3">
      <c r="F134" s="145" t="s">
        <v>94</v>
      </c>
      <c r="G134" s="145"/>
      <c r="H134" s="145"/>
      <c r="I134" s="145" t="s">
        <v>7</v>
      </c>
      <c r="J134" s="145"/>
      <c r="K134" s="145"/>
      <c r="L134" s="145" t="s">
        <v>28</v>
      </c>
      <c r="M134" s="145"/>
      <c r="N134" s="145"/>
    </row>
    <row r="135" spans="5:18" x14ac:dyDescent="0.3">
      <c r="F135" s="105" t="s">
        <v>212</v>
      </c>
      <c r="G135" s="148"/>
      <c r="H135" s="106"/>
      <c r="I135" s="107">
        <f>+P131</f>
        <v>427488.63859999995</v>
      </c>
      <c r="J135" s="149"/>
      <c r="K135" s="108"/>
      <c r="L135" s="107">
        <v>352543.41702799994</v>
      </c>
      <c r="M135" s="149"/>
      <c r="N135" s="108"/>
    </row>
    <row r="136" spans="5:18" x14ac:dyDescent="0.3">
      <c r="F136" s="147" t="s">
        <v>24</v>
      </c>
      <c r="G136" s="147"/>
      <c r="H136" s="147"/>
      <c r="I136" s="147">
        <f>SUM(I135:K135)</f>
        <v>427488.63859999995</v>
      </c>
      <c r="J136" s="147"/>
      <c r="K136" s="147"/>
      <c r="L136" s="147">
        <f>+SUM(L135:N135)</f>
        <v>352543.41702799994</v>
      </c>
      <c r="M136" s="147"/>
      <c r="N136" s="147"/>
    </row>
    <row r="144" spans="5:18" x14ac:dyDescent="0.3">
      <c r="E144" s="100" t="s">
        <v>6</v>
      </c>
      <c r="F144" s="100"/>
      <c r="G144" s="101" t="s">
        <v>84</v>
      </c>
      <c r="H144" s="101"/>
      <c r="I144" s="1" t="s">
        <v>33</v>
      </c>
    </row>
    <row r="146" spans="5:18" x14ac:dyDescent="0.3">
      <c r="E146" s="145" t="s">
        <v>27</v>
      </c>
      <c r="F146" s="145"/>
      <c r="G146" s="145"/>
      <c r="H146" s="145"/>
      <c r="I146" s="145"/>
      <c r="J146" s="145"/>
      <c r="K146" s="145"/>
      <c r="L146" s="145"/>
      <c r="M146" s="145"/>
      <c r="N146" s="145"/>
      <c r="O146" s="145"/>
      <c r="P146" s="145" t="s">
        <v>7</v>
      </c>
      <c r="Q146" s="145"/>
      <c r="R146" s="145"/>
    </row>
    <row r="147" spans="5:18" ht="15" customHeight="1" x14ac:dyDescent="0.3">
      <c r="E147" s="163" t="s">
        <v>77</v>
      </c>
      <c r="F147" s="164"/>
      <c r="G147" s="152" t="str">
        <f t="shared" ref="G147:G155" si="5">+G122</f>
        <v>Volumen no aprovechable A1-D-01</v>
      </c>
      <c r="H147" s="152"/>
      <c r="I147" s="152"/>
      <c r="J147" s="152"/>
      <c r="K147" s="152"/>
      <c r="L147" s="152"/>
      <c r="M147" s="152"/>
      <c r="N147" s="152"/>
      <c r="O147" s="152"/>
      <c r="P147" s="140">
        <f t="shared" ref="P147:P155" si="6">+P122</f>
        <v>71077.345815399749</v>
      </c>
      <c r="Q147" s="140"/>
      <c r="R147" s="140"/>
    </row>
    <row r="148" spans="5:18" x14ac:dyDescent="0.3">
      <c r="E148" s="165"/>
      <c r="F148" s="166"/>
      <c r="G148" s="152" t="str">
        <f t="shared" si="5"/>
        <v>Volumen no aprovechable A1-I-01</v>
      </c>
      <c r="H148" s="152"/>
      <c r="I148" s="152"/>
      <c r="J148" s="152"/>
      <c r="K148" s="152"/>
      <c r="L148" s="152"/>
      <c r="M148" s="152"/>
      <c r="N148" s="152"/>
      <c r="O148" s="152"/>
      <c r="P148" s="140">
        <f t="shared" si="6"/>
        <v>98570.597034283273</v>
      </c>
      <c r="Q148" s="140"/>
      <c r="R148" s="140"/>
    </row>
    <row r="149" spans="5:18" x14ac:dyDescent="0.3">
      <c r="E149" s="165"/>
      <c r="F149" s="166"/>
      <c r="G149" s="152" t="str">
        <f t="shared" si="5"/>
        <v>Volumen no aprovechable A1-D-02</v>
      </c>
      <c r="H149" s="152"/>
      <c r="I149" s="152"/>
      <c r="J149" s="152"/>
      <c r="K149" s="152"/>
      <c r="L149" s="152"/>
      <c r="M149" s="152"/>
      <c r="N149" s="152"/>
      <c r="O149" s="152"/>
      <c r="P149" s="140">
        <f t="shared" si="6"/>
        <v>5113.9727499999999</v>
      </c>
      <c r="Q149" s="140"/>
      <c r="R149" s="140"/>
    </row>
    <row r="150" spans="5:18" x14ac:dyDescent="0.3">
      <c r="E150" s="165"/>
      <c r="F150" s="166"/>
      <c r="G150" s="152" t="str">
        <f t="shared" si="5"/>
        <v>Volumen no aprovechable A1-I-02</v>
      </c>
      <c r="H150" s="152"/>
      <c r="I150" s="152"/>
      <c r="J150" s="152"/>
      <c r="K150" s="152"/>
      <c r="L150" s="152"/>
      <c r="M150" s="152"/>
      <c r="N150" s="152"/>
      <c r="O150" s="152"/>
      <c r="P150" s="140">
        <f t="shared" si="6"/>
        <v>16509.05</v>
      </c>
      <c r="Q150" s="140"/>
      <c r="R150" s="140"/>
    </row>
    <row r="151" spans="5:18" x14ac:dyDescent="0.3">
      <c r="E151" s="165"/>
      <c r="F151" s="166"/>
      <c r="G151" s="152" t="str">
        <f t="shared" si="5"/>
        <v>Volumen no aprovechable descolmatación</v>
      </c>
      <c r="H151" s="152"/>
      <c r="I151" s="152"/>
      <c r="J151" s="152"/>
      <c r="K151" s="152"/>
      <c r="L151" s="152"/>
      <c r="M151" s="152"/>
      <c r="N151" s="152"/>
      <c r="O151" s="152"/>
      <c r="P151" s="140">
        <f t="shared" si="6"/>
        <v>224565.50610031694</v>
      </c>
      <c r="Q151" s="140"/>
      <c r="R151" s="140"/>
    </row>
    <row r="152" spans="5:18" x14ac:dyDescent="0.3">
      <c r="E152" s="165"/>
      <c r="F152" s="166"/>
      <c r="G152" s="152" t="str">
        <f t="shared" si="5"/>
        <v>Volumen no aprovechable diques naturalizados</v>
      </c>
      <c r="H152" s="152"/>
      <c r="I152" s="152"/>
      <c r="J152" s="152"/>
      <c r="K152" s="152"/>
      <c r="L152" s="152"/>
      <c r="M152" s="152"/>
      <c r="N152" s="152"/>
      <c r="O152" s="152"/>
      <c r="P152" s="140">
        <f t="shared" si="6"/>
        <v>25969.291400000002</v>
      </c>
      <c r="Q152" s="140"/>
      <c r="R152" s="140"/>
    </row>
    <row r="153" spans="5:18" x14ac:dyDescent="0.3">
      <c r="E153" s="165"/>
      <c r="F153" s="166"/>
      <c r="G153" s="152" t="str">
        <f t="shared" si="5"/>
        <v>Volumen no aprovechable rampa</v>
      </c>
      <c r="H153" s="152"/>
      <c r="I153" s="152"/>
      <c r="J153" s="152"/>
      <c r="K153" s="152"/>
      <c r="L153" s="152"/>
      <c r="M153" s="152"/>
      <c r="N153" s="152"/>
      <c r="O153" s="152"/>
      <c r="P153" s="140">
        <f t="shared" si="6"/>
        <v>599.58000000000004</v>
      </c>
      <c r="Q153" s="140"/>
      <c r="R153" s="140"/>
    </row>
    <row r="154" spans="5:18" x14ac:dyDescent="0.3">
      <c r="E154" s="165"/>
      <c r="F154" s="166"/>
      <c r="G154" s="152" t="str">
        <f t="shared" si="5"/>
        <v>Volumen no aprovechable otras infraestructuras</v>
      </c>
      <c r="H154" s="152"/>
      <c r="I154" s="152"/>
      <c r="J154" s="152"/>
      <c r="K154" s="152"/>
      <c r="L154" s="152"/>
      <c r="M154" s="152"/>
      <c r="N154" s="152"/>
      <c r="O154" s="152"/>
      <c r="P154" s="140">
        <f t="shared" si="6"/>
        <v>2697.12</v>
      </c>
      <c r="Q154" s="140"/>
      <c r="R154" s="140"/>
    </row>
    <row r="155" spans="5:18" x14ac:dyDescent="0.3">
      <c r="E155" s="167"/>
      <c r="F155" s="168"/>
      <c r="G155" s="152" t="str">
        <f t="shared" si="5"/>
        <v>Relleno No Estructural</v>
      </c>
      <c r="H155" s="152"/>
      <c r="I155" s="152"/>
      <c r="J155" s="152"/>
      <c r="K155" s="152"/>
      <c r="L155" s="152"/>
      <c r="M155" s="152"/>
      <c r="N155" s="152"/>
      <c r="O155" s="152"/>
      <c r="P155" s="140">
        <f t="shared" si="6"/>
        <v>-17613.824499999999</v>
      </c>
      <c r="Q155" s="140"/>
      <c r="R155" s="140"/>
    </row>
    <row r="156" spans="5:18" x14ac:dyDescent="0.3">
      <c r="E156" s="146" t="s">
        <v>8</v>
      </c>
      <c r="F156" s="146"/>
      <c r="G156" s="146"/>
      <c r="H156" s="146"/>
      <c r="I156" s="146"/>
      <c r="J156" s="146"/>
      <c r="K156" s="146"/>
      <c r="L156" s="146"/>
      <c r="M156" s="146"/>
      <c r="N156" s="146"/>
      <c r="O156" s="146"/>
      <c r="P156" s="147">
        <f>SUM(P147:R155)</f>
        <v>427488.63859999995</v>
      </c>
      <c r="Q156" s="147"/>
      <c r="R156" s="147"/>
    </row>
    <row r="158" spans="5:18" x14ac:dyDescent="0.3">
      <c r="G158" s="145" t="s">
        <v>94</v>
      </c>
      <c r="H158" s="145"/>
      <c r="I158" s="145"/>
      <c r="J158" s="145" t="s">
        <v>7</v>
      </c>
      <c r="K158" s="145"/>
      <c r="L158" s="145"/>
      <c r="M158" s="145" t="s">
        <v>28</v>
      </c>
      <c r="N158" s="145"/>
      <c r="O158" s="145"/>
    </row>
    <row r="159" spans="5:18" x14ac:dyDescent="0.3">
      <c r="G159" s="105" t="str">
        <f>+F135</f>
        <v>DME M3</v>
      </c>
      <c r="H159" s="148"/>
      <c r="I159" s="106"/>
      <c r="J159" s="107">
        <f>+I135</f>
        <v>427488.63859999995</v>
      </c>
      <c r="K159" s="149"/>
      <c r="L159" s="108"/>
      <c r="M159" s="107">
        <v>5540582.0059088869</v>
      </c>
      <c r="N159" s="149"/>
      <c r="O159" s="108"/>
    </row>
    <row r="160" spans="5:18" x14ac:dyDescent="0.3">
      <c r="G160" s="147" t="s">
        <v>24</v>
      </c>
      <c r="H160" s="147"/>
      <c r="I160" s="147"/>
      <c r="J160" s="147">
        <f>SUM(J159:L159)</f>
        <v>427488.63859999995</v>
      </c>
      <c r="K160" s="147"/>
      <c r="L160" s="147"/>
      <c r="M160" s="147">
        <f>+SUM(M159:O159)</f>
        <v>5540582.0059088869</v>
      </c>
      <c r="N160" s="147"/>
      <c r="O160" s="147"/>
    </row>
    <row r="164" spans="5:18" ht="15" customHeight="1" x14ac:dyDescent="0.3">
      <c r="E164" s="98" t="s">
        <v>6</v>
      </c>
      <c r="F164" s="98"/>
      <c r="G164" s="153" t="s">
        <v>121</v>
      </c>
      <c r="H164" s="98"/>
      <c r="I164" s="154" t="s">
        <v>43</v>
      </c>
      <c r="J164" s="154"/>
      <c r="K164" s="154"/>
      <c r="L164" s="154"/>
      <c r="M164" s="154"/>
      <c r="N164" s="154"/>
      <c r="O164" s="154"/>
      <c r="P164" s="154"/>
      <c r="Q164" s="154"/>
      <c r="R164" s="154"/>
    </row>
    <row r="165" spans="5:18" x14ac:dyDescent="0.3">
      <c r="E165" s="100" t="s">
        <v>6</v>
      </c>
      <c r="F165" s="100"/>
      <c r="G165" s="101" t="s">
        <v>122</v>
      </c>
      <c r="H165" s="101"/>
      <c r="I165" s="1" t="s">
        <v>34</v>
      </c>
    </row>
    <row r="167" spans="5:18" x14ac:dyDescent="0.3">
      <c r="E167" s="145" t="s">
        <v>27</v>
      </c>
      <c r="F167" s="145"/>
      <c r="G167" s="145"/>
      <c r="H167" s="145"/>
      <c r="I167" s="145"/>
      <c r="J167" s="145"/>
      <c r="K167" s="145"/>
      <c r="L167" s="145"/>
      <c r="M167" s="145"/>
      <c r="N167" s="145"/>
      <c r="O167" s="145"/>
      <c r="P167" s="145" t="s">
        <v>7</v>
      </c>
      <c r="Q167" s="145"/>
      <c r="R167" s="145"/>
    </row>
    <row r="168" spans="5:18" x14ac:dyDescent="0.3">
      <c r="E168" s="141"/>
      <c r="F168" s="141"/>
      <c r="G168" s="141" t="str">
        <f>+G147</f>
        <v>Volumen no aprovechable A1-D-01</v>
      </c>
      <c r="H168" s="141"/>
      <c r="I168" s="141"/>
      <c r="J168" s="141"/>
      <c r="K168" s="141"/>
      <c r="L168" s="141"/>
      <c r="M168" s="141"/>
      <c r="N168" s="141"/>
      <c r="O168" s="141"/>
      <c r="P168" s="140">
        <f t="shared" ref="P168:P176" si="7">+P147</f>
        <v>71077.345815399749</v>
      </c>
      <c r="Q168" s="140"/>
      <c r="R168" s="140"/>
    </row>
    <row r="169" spans="5:18" x14ac:dyDescent="0.3">
      <c r="E169" s="141"/>
      <c r="F169" s="141"/>
      <c r="G169" s="141" t="str">
        <f>+G148</f>
        <v>Volumen no aprovechable A1-I-01</v>
      </c>
      <c r="H169" s="141"/>
      <c r="I169" s="141"/>
      <c r="J169" s="141"/>
      <c r="K169" s="141"/>
      <c r="L169" s="141"/>
      <c r="M169" s="141"/>
      <c r="N169" s="141"/>
      <c r="O169" s="141"/>
      <c r="P169" s="140">
        <f t="shared" si="7"/>
        <v>98570.597034283273</v>
      </c>
      <c r="Q169" s="140"/>
      <c r="R169" s="140"/>
    </row>
    <row r="170" spans="5:18" x14ac:dyDescent="0.3">
      <c r="E170" s="150"/>
      <c r="F170" s="150"/>
      <c r="G170" s="141" t="str">
        <f t="shared" ref="G170:G176" si="8">+G149</f>
        <v>Volumen no aprovechable A1-D-02</v>
      </c>
      <c r="H170" s="141"/>
      <c r="I170" s="141"/>
      <c r="J170" s="141"/>
      <c r="K170" s="141"/>
      <c r="L170" s="141"/>
      <c r="M170" s="141"/>
      <c r="N170" s="141"/>
      <c r="O170" s="141"/>
      <c r="P170" s="140">
        <f t="shared" si="7"/>
        <v>5113.9727499999999</v>
      </c>
      <c r="Q170" s="140"/>
      <c r="R170" s="140"/>
    </row>
    <row r="171" spans="5:18" x14ac:dyDescent="0.3">
      <c r="E171" s="150"/>
      <c r="F171" s="150"/>
      <c r="G171" s="141" t="str">
        <f t="shared" si="8"/>
        <v>Volumen no aprovechable A1-I-02</v>
      </c>
      <c r="H171" s="141"/>
      <c r="I171" s="141"/>
      <c r="J171" s="141"/>
      <c r="K171" s="141"/>
      <c r="L171" s="141"/>
      <c r="M171" s="141"/>
      <c r="N171" s="141"/>
      <c r="O171" s="141"/>
      <c r="P171" s="140">
        <f t="shared" si="7"/>
        <v>16509.05</v>
      </c>
      <c r="Q171" s="140"/>
      <c r="R171" s="140"/>
    </row>
    <row r="172" spans="5:18" x14ac:dyDescent="0.3">
      <c r="E172" s="150"/>
      <c r="F172" s="150"/>
      <c r="G172" s="141" t="str">
        <f t="shared" si="8"/>
        <v>Volumen no aprovechable descolmatación</v>
      </c>
      <c r="H172" s="141"/>
      <c r="I172" s="141"/>
      <c r="J172" s="141"/>
      <c r="K172" s="141"/>
      <c r="L172" s="141"/>
      <c r="M172" s="141"/>
      <c r="N172" s="141"/>
      <c r="O172" s="141"/>
      <c r="P172" s="140">
        <f t="shared" si="7"/>
        <v>224565.50610031694</v>
      </c>
      <c r="Q172" s="140"/>
      <c r="R172" s="140"/>
    </row>
    <row r="173" spans="5:18" x14ac:dyDescent="0.3">
      <c r="E173" s="150"/>
      <c r="F173" s="150"/>
      <c r="G173" s="141" t="str">
        <f t="shared" si="8"/>
        <v>Volumen no aprovechable diques naturalizados</v>
      </c>
      <c r="H173" s="141"/>
      <c r="I173" s="141"/>
      <c r="J173" s="141"/>
      <c r="K173" s="141"/>
      <c r="L173" s="141"/>
      <c r="M173" s="141"/>
      <c r="N173" s="141"/>
      <c r="O173" s="141"/>
      <c r="P173" s="140">
        <f t="shared" si="7"/>
        <v>25969.291400000002</v>
      </c>
      <c r="Q173" s="140"/>
      <c r="R173" s="140"/>
    </row>
    <row r="174" spans="5:18" x14ac:dyDescent="0.3">
      <c r="E174" s="150"/>
      <c r="F174" s="150"/>
      <c r="G174" s="141" t="str">
        <f t="shared" si="8"/>
        <v>Volumen no aprovechable rampa</v>
      </c>
      <c r="H174" s="141"/>
      <c r="I174" s="141"/>
      <c r="J174" s="141"/>
      <c r="K174" s="141"/>
      <c r="L174" s="141"/>
      <c r="M174" s="141"/>
      <c r="N174" s="141"/>
      <c r="O174" s="141"/>
      <c r="P174" s="140">
        <f t="shared" si="7"/>
        <v>599.58000000000004</v>
      </c>
      <c r="Q174" s="140"/>
      <c r="R174" s="140"/>
    </row>
    <row r="175" spans="5:18" x14ac:dyDescent="0.3">
      <c r="E175" s="150"/>
      <c r="F175" s="150"/>
      <c r="G175" s="141" t="str">
        <f t="shared" si="8"/>
        <v>Volumen no aprovechable otras infraestructuras</v>
      </c>
      <c r="H175" s="141"/>
      <c r="I175" s="141"/>
      <c r="J175" s="141"/>
      <c r="K175" s="141"/>
      <c r="L175" s="141"/>
      <c r="M175" s="141"/>
      <c r="N175" s="141"/>
      <c r="O175" s="141"/>
      <c r="P175" s="140">
        <f t="shared" si="7"/>
        <v>2697.12</v>
      </c>
      <c r="Q175" s="140"/>
      <c r="R175" s="140"/>
    </row>
    <row r="176" spans="5:18" x14ac:dyDescent="0.3">
      <c r="E176" s="150"/>
      <c r="F176" s="150"/>
      <c r="G176" s="141" t="str">
        <f t="shared" si="8"/>
        <v>Relleno No Estructural</v>
      </c>
      <c r="H176" s="141"/>
      <c r="I176" s="141"/>
      <c r="J176" s="141"/>
      <c r="K176" s="141"/>
      <c r="L176" s="141"/>
      <c r="M176" s="141"/>
      <c r="N176" s="141"/>
      <c r="O176" s="141"/>
      <c r="P176" s="140">
        <f t="shared" si="7"/>
        <v>-17613.824499999999</v>
      </c>
      <c r="Q176" s="140"/>
      <c r="R176" s="140"/>
    </row>
    <row r="177" spans="5:18" x14ac:dyDescent="0.3">
      <c r="E177" s="146" t="s">
        <v>8</v>
      </c>
      <c r="F177" s="146"/>
      <c r="G177" s="146"/>
      <c r="H177" s="146"/>
      <c r="I177" s="146"/>
      <c r="J177" s="146"/>
      <c r="K177" s="146"/>
      <c r="L177" s="146"/>
      <c r="M177" s="146"/>
      <c r="N177" s="146"/>
      <c r="O177" s="146"/>
      <c r="P177" s="151">
        <f>SUM(P168:Q176)</f>
        <v>427488.63859999995</v>
      </c>
      <c r="Q177" s="151"/>
      <c r="R177" s="151"/>
    </row>
    <row r="179" spans="5:18" x14ac:dyDescent="0.3">
      <c r="E179" s="100" t="s">
        <v>6</v>
      </c>
      <c r="F179" s="100"/>
      <c r="G179" s="101" t="s">
        <v>123</v>
      </c>
      <c r="H179" s="101"/>
      <c r="I179" s="1" t="s">
        <v>35</v>
      </c>
    </row>
    <row r="181" spans="5:18" x14ac:dyDescent="0.3">
      <c r="F181" s="145" t="s">
        <v>36</v>
      </c>
      <c r="G181" s="145"/>
      <c r="H181" s="145"/>
      <c r="I181" s="145"/>
      <c r="J181" s="145"/>
      <c r="K181" s="145"/>
      <c r="L181" s="145"/>
      <c r="M181" s="145"/>
      <c r="N181" s="145" t="s">
        <v>25</v>
      </c>
      <c r="O181" s="145"/>
      <c r="P181" s="145"/>
    </row>
    <row r="182" spans="5:18" x14ac:dyDescent="0.3">
      <c r="F182" s="141" t="s">
        <v>35</v>
      </c>
      <c r="G182" s="141"/>
      <c r="H182" s="141"/>
      <c r="I182" s="141"/>
      <c r="J182" s="141"/>
      <c r="K182" s="141"/>
      <c r="L182" s="141"/>
      <c r="M182" s="141"/>
      <c r="N182" s="156">
        <v>1000</v>
      </c>
      <c r="O182" s="156"/>
      <c r="P182" s="156"/>
    </row>
    <row r="188" spans="5:18" x14ac:dyDescent="0.3">
      <c r="E188" s="98" t="s">
        <v>6</v>
      </c>
      <c r="F188" s="98"/>
      <c r="G188" s="153" t="s">
        <v>159</v>
      </c>
      <c r="H188" s="98"/>
      <c r="I188" s="154" t="s">
        <v>39</v>
      </c>
      <c r="J188" s="154"/>
      <c r="K188" s="154"/>
      <c r="L188" s="154"/>
      <c r="M188" s="154"/>
      <c r="N188" s="154"/>
      <c r="O188" s="154"/>
      <c r="P188" s="154"/>
      <c r="Q188" s="154"/>
      <c r="R188" s="154"/>
    </row>
    <row r="189" spans="5:18" x14ac:dyDescent="0.3">
      <c r="E189" s="6"/>
      <c r="F189" s="6"/>
      <c r="G189" s="6"/>
      <c r="H189" s="6"/>
      <c r="I189" s="7"/>
      <c r="J189" s="7"/>
      <c r="K189" s="7"/>
      <c r="L189" s="7"/>
      <c r="M189" s="7"/>
      <c r="N189" s="7"/>
      <c r="O189" s="7"/>
      <c r="P189" s="7"/>
      <c r="Q189" s="7"/>
      <c r="R189" s="7"/>
    </row>
    <row r="190" spans="5:18" x14ac:dyDescent="0.3">
      <c r="E190" s="100" t="s">
        <v>6</v>
      </c>
      <c r="F190" s="100"/>
      <c r="G190" s="101" t="s">
        <v>160</v>
      </c>
      <c r="H190" s="101"/>
      <c r="I190" s="101"/>
      <c r="J190" t="s">
        <v>39</v>
      </c>
    </row>
    <row r="192" spans="5:18" x14ac:dyDescent="0.3">
      <c r="J192" s="103" t="s">
        <v>16</v>
      </c>
      <c r="K192" s="104"/>
      <c r="L192" s="103" t="s">
        <v>17</v>
      </c>
      <c r="M192" s="104"/>
    </row>
    <row r="193" spans="5:18" x14ac:dyDescent="0.3">
      <c r="J193" s="105" t="s">
        <v>20</v>
      </c>
      <c r="K193" s="106"/>
      <c r="L193" s="107">
        <v>1</v>
      </c>
      <c r="M193" s="108"/>
    </row>
    <row r="194" spans="5:18" x14ac:dyDescent="0.3">
      <c r="J194" s="92" t="s">
        <v>8</v>
      </c>
      <c r="K194" s="93"/>
      <c r="L194" s="94">
        <f>+L193</f>
        <v>1</v>
      </c>
      <c r="M194" s="95"/>
    </row>
    <row r="196" spans="5:18" x14ac:dyDescent="0.3">
      <c r="E196" s="100" t="s">
        <v>6</v>
      </c>
      <c r="F196" s="100"/>
      <c r="G196" s="101" t="s">
        <v>161</v>
      </c>
      <c r="H196" s="101"/>
      <c r="I196" s="101"/>
      <c r="J196" s="157" t="s">
        <v>40</v>
      </c>
      <c r="K196" s="157"/>
      <c r="L196" s="157"/>
      <c r="M196" s="157"/>
      <c r="N196" s="157"/>
      <c r="O196" s="157"/>
      <c r="P196" s="157"/>
      <c r="Q196" s="157"/>
      <c r="R196" s="157"/>
    </row>
    <row r="197" spans="5:18" x14ac:dyDescent="0.3">
      <c r="J197" s="157"/>
      <c r="K197" s="157"/>
      <c r="L197" s="157"/>
      <c r="M197" s="157"/>
      <c r="N197" s="157"/>
      <c r="O197" s="157"/>
      <c r="P197" s="157"/>
      <c r="Q197" s="157"/>
      <c r="R197" s="157"/>
    </row>
    <row r="199" spans="5:18" x14ac:dyDescent="0.3">
      <c r="J199" s="103" t="s">
        <v>16</v>
      </c>
      <c r="K199" s="104"/>
      <c r="L199" s="103" t="s">
        <v>17</v>
      </c>
      <c r="M199" s="104"/>
    </row>
    <row r="200" spans="5:18" x14ac:dyDescent="0.3">
      <c r="J200" s="105" t="s">
        <v>20</v>
      </c>
      <c r="K200" s="106"/>
      <c r="L200" s="107">
        <v>1</v>
      </c>
      <c r="M200" s="108"/>
    </row>
    <row r="201" spans="5:18" x14ac:dyDescent="0.3">
      <c r="J201" s="92" t="s">
        <v>8</v>
      </c>
      <c r="K201" s="93"/>
      <c r="L201" s="94">
        <f>+L200</f>
        <v>1</v>
      </c>
      <c r="M201" s="95"/>
    </row>
    <row r="203" spans="5:18" x14ac:dyDescent="0.3">
      <c r="E203" s="98" t="s">
        <v>6</v>
      </c>
      <c r="F203" s="98"/>
      <c r="G203" s="153" t="s">
        <v>268</v>
      </c>
      <c r="H203" s="98"/>
      <c r="I203" s="154" t="s">
        <v>68</v>
      </c>
      <c r="J203" s="154"/>
      <c r="K203" s="154"/>
      <c r="L203" s="154"/>
      <c r="M203" s="154"/>
      <c r="N203" s="154"/>
      <c r="O203" s="154"/>
      <c r="P203" s="154"/>
      <c r="Q203" s="154"/>
      <c r="R203" s="154"/>
    </row>
    <row r="204" spans="5:18" x14ac:dyDescent="0.3">
      <c r="E204" s="100" t="s">
        <v>6</v>
      </c>
      <c r="F204" s="100"/>
      <c r="G204" s="101" t="s">
        <v>269</v>
      </c>
      <c r="H204" s="101"/>
      <c r="I204" s="101"/>
      <c r="J204" s="1" t="s">
        <v>76</v>
      </c>
      <c r="K204" s="1"/>
    </row>
    <row r="206" spans="5:18" x14ac:dyDescent="0.3">
      <c r="J206" s="103" t="s">
        <v>16</v>
      </c>
      <c r="K206" s="104"/>
      <c r="L206" s="103" t="s">
        <v>17</v>
      </c>
      <c r="M206" s="104"/>
    </row>
    <row r="207" spans="5:18" x14ac:dyDescent="0.3">
      <c r="J207" s="105" t="s">
        <v>22</v>
      </c>
      <c r="K207" s="106"/>
      <c r="L207" s="107">
        <v>3.5</v>
      </c>
      <c r="M207" s="108"/>
    </row>
    <row r="208" spans="5:18" x14ac:dyDescent="0.3">
      <c r="J208" s="92" t="s">
        <v>8</v>
      </c>
      <c r="K208" s="93"/>
      <c r="L208" s="94">
        <f>+L207</f>
        <v>3.5</v>
      </c>
      <c r="M208" s="95"/>
    </row>
    <row r="209" spans="5:19" x14ac:dyDescent="0.3">
      <c r="E209" s="6"/>
      <c r="F209" s="6"/>
      <c r="G209" s="6"/>
      <c r="H209" s="6"/>
      <c r="I209" s="7"/>
      <c r="J209" s="7"/>
      <c r="K209" s="7"/>
      <c r="L209" s="7"/>
      <c r="M209" s="7"/>
      <c r="N209" s="7"/>
      <c r="O209" s="7"/>
      <c r="P209" s="7"/>
      <c r="Q209" s="7"/>
      <c r="R209" s="7"/>
    </row>
    <row r="210" spans="5:19" ht="15" customHeight="1" x14ac:dyDescent="0.3">
      <c r="E210" s="100" t="s">
        <v>6</v>
      </c>
      <c r="F210" s="100"/>
      <c r="G210" s="101" t="s">
        <v>270</v>
      </c>
      <c r="H210" s="101"/>
      <c r="I210" s="101"/>
      <c r="J210" s="155" t="s">
        <v>69</v>
      </c>
      <c r="K210" s="155"/>
      <c r="L210" s="155"/>
      <c r="M210" s="155"/>
      <c r="N210" s="155"/>
      <c r="O210" s="155"/>
      <c r="P210" s="155"/>
      <c r="Q210" s="155"/>
      <c r="R210" s="155"/>
      <c r="S210" s="155"/>
    </row>
    <row r="211" spans="5:19" x14ac:dyDescent="0.3">
      <c r="J211" s="155"/>
      <c r="K211" s="155"/>
      <c r="L211" s="155"/>
      <c r="M211" s="155"/>
      <c r="N211" s="155"/>
      <c r="O211" s="155"/>
      <c r="P211" s="155"/>
      <c r="Q211" s="155"/>
      <c r="R211" s="155"/>
      <c r="S211" s="155"/>
    </row>
    <row r="212" spans="5:19" x14ac:dyDescent="0.3">
      <c r="J212" s="103" t="s">
        <v>16</v>
      </c>
      <c r="K212" s="104"/>
      <c r="L212" s="103" t="s">
        <v>17</v>
      </c>
      <c r="M212" s="104"/>
    </row>
    <row r="213" spans="5:19" x14ac:dyDescent="0.3">
      <c r="J213" s="105" t="s">
        <v>22</v>
      </c>
      <c r="K213" s="106"/>
      <c r="L213" s="107">
        <v>4</v>
      </c>
      <c r="M213" s="108"/>
    </row>
    <row r="214" spans="5:19" x14ac:dyDescent="0.3">
      <c r="J214" s="92" t="s">
        <v>8</v>
      </c>
      <c r="K214" s="93"/>
      <c r="L214" s="94">
        <f>+L213</f>
        <v>4</v>
      </c>
      <c r="M214" s="95"/>
    </row>
    <row r="216" spans="5:19" x14ac:dyDescent="0.3">
      <c r="E216" s="100" t="s">
        <v>6</v>
      </c>
      <c r="F216" s="100"/>
      <c r="G216" s="101" t="s">
        <v>271</v>
      </c>
      <c r="H216" s="101"/>
      <c r="I216" s="101"/>
      <c r="J216" s="1" t="s">
        <v>70</v>
      </c>
      <c r="K216" s="1"/>
    </row>
    <row r="218" spans="5:19" x14ac:dyDescent="0.3">
      <c r="J218" s="103" t="s">
        <v>16</v>
      </c>
      <c r="K218" s="104"/>
      <c r="L218" s="103" t="s">
        <v>17</v>
      </c>
      <c r="M218" s="104"/>
    </row>
    <row r="219" spans="5:19" x14ac:dyDescent="0.3">
      <c r="J219" s="105" t="s">
        <v>20</v>
      </c>
      <c r="K219" s="106"/>
      <c r="L219" s="107">
        <v>1</v>
      </c>
      <c r="M219" s="108"/>
    </row>
    <row r="220" spans="5:19" x14ac:dyDescent="0.3">
      <c r="J220" s="92" t="s">
        <v>8</v>
      </c>
      <c r="K220" s="93"/>
      <c r="L220" s="94">
        <f>+L219</f>
        <v>1</v>
      </c>
      <c r="M220" s="95"/>
    </row>
    <row r="222" spans="5:19" x14ac:dyDescent="0.3">
      <c r="E222" s="100" t="s">
        <v>6</v>
      </c>
      <c r="F222" s="100"/>
      <c r="G222" s="101" t="s">
        <v>272</v>
      </c>
      <c r="H222" s="101"/>
      <c r="I222" s="101"/>
      <c r="J222" s="1" t="s">
        <v>72</v>
      </c>
      <c r="K222" s="1"/>
      <c r="L222" s="1"/>
    </row>
    <row r="224" spans="5:19" x14ac:dyDescent="0.3">
      <c r="J224" s="103" t="s">
        <v>16</v>
      </c>
      <c r="K224" s="104"/>
      <c r="L224" s="103" t="s">
        <v>17</v>
      </c>
      <c r="M224" s="104"/>
    </row>
    <row r="225" spans="10:13" x14ac:dyDescent="0.3">
      <c r="J225" s="105" t="s">
        <v>20</v>
      </c>
      <c r="K225" s="106"/>
      <c r="L225" s="107">
        <v>1</v>
      </c>
      <c r="M225" s="108"/>
    </row>
    <row r="226" spans="10:13" x14ac:dyDescent="0.3">
      <c r="J226" s="92" t="s">
        <v>8</v>
      </c>
      <c r="K226" s="93"/>
      <c r="L226" s="94">
        <f>+L225</f>
        <v>1</v>
      </c>
      <c r="M226" s="95"/>
    </row>
  </sheetData>
  <mergeCells count="320">
    <mergeCell ref="P176:R176"/>
    <mergeCell ref="G155:O155"/>
    <mergeCell ref="P155:R155"/>
    <mergeCell ref="E147:F155"/>
    <mergeCell ref="G130:O130"/>
    <mergeCell ref="P130:R130"/>
    <mergeCell ref="E122:F130"/>
    <mergeCell ref="P174:R174"/>
    <mergeCell ref="E172:F172"/>
    <mergeCell ref="G172:O172"/>
    <mergeCell ref="P172:R172"/>
    <mergeCell ref="E173:F173"/>
    <mergeCell ref="G173:O173"/>
    <mergeCell ref="P173:R173"/>
    <mergeCell ref="G122:O122"/>
    <mergeCell ref="P122:R122"/>
    <mergeCell ref="P123:R123"/>
    <mergeCell ref="P169:R169"/>
    <mergeCell ref="E168:F168"/>
    <mergeCell ref="G127:O127"/>
    <mergeCell ref="P127:R127"/>
    <mergeCell ref="G123:O123"/>
    <mergeCell ref="G128:O128"/>
    <mergeCell ref="P128:R128"/>
    <mergeCell ref="P125:R125"/>
    <mergeCell ref="P33:R33"/>
    <mergeCell ref="G70:O70"/>
    <mergeCell ref="P70:R70"/>
    <mergeCell ref="P59:R59"/>
    <mergeCell ref="G60:O60"/>
    <mergeCell ref="P60:R60"/>
    <mergeCell ref="G61:O61"/>
    <mergeCell ref="P61:R61"/>
    <mergeCell ref="G34:O34"/>
    <mergeCell ref="G59:O59"/>
    <mergeCell ref="G65:O65"/>
    <mergeCell ref="P65:R65"/>
    <mergeCell ref="G68:O68"/>
    <mergeCell ref="P68:R68"/>
    <mergeCell ref="P34:R34"/>
    <mergeCell ref="F36:H36"/>
    <mergeCell ref="F37:H37"/>
    <mergeCell ref="G75:O75"/>
    <mergeCell ref="I37:K37"/>
    <mergeCell ref="I36:K36"/>
    <mergeCell ref="E56:F56"/>
    <mergeCell ref="G56:H56"/>
    <mergeCell ref="G71:O71"/>
    <mergeCell ref="E131:O131"/>
    <mergeCell ref="P131:R131"/>
    <mergeCell ref="G126:O126"/>
    <mergeCell ref="P126:R126"/>
    <mergeCell ref="G89:O89"/>
    <mergeCell ref="P89:R89"/>
    <mergeCell ref="G88:O88"/>
    <mergeCell ref="P107:R107"/>
    <mergeCell ref="G108:O108"/>
    <mergeCell ref="P108:R108"/>
    <mergeCell ref="G109:O109"/>
    <mergeCell ref="P104:R104"/>
    <mergeCell ref="P121:R121"/>
    <mergeCell ref="G129:O129"/>
    <mergeCell ref="P129:R129"/>
    <mergeCell ref="G105:O105"/>
    <mergeCell ref="P105:R105"/>
    <mergeCell ref="G110:O110"/>
    <mergeCell ref="P110:R110"/>
    <mergeCell ref="G124:O124"/>
    <mergeCell ref="P124:R124"/>
    <mergeCell ref="P113:R113"/>
    <mergeCell ref="P109:R109"/>
    <mergeCell ref="E121:O121"/>
    <mergeCell ref="G24:O24"/>
    <mergeCell ref="P23:R23"/>
    <mergeCell ref="P24:R24"/>
    <mergeCell ref="G30:O30"/>
    <mergeCell ref="G25:O25"/>
    <mergeCell ref="G27:O27"/>
    <mergeCell ref="P27:R27"/>
    <mergeCell ref="P21:R21"/>
    <mergeCell ref="G22:O22"/>
    <mergeCell ref="G28:O28"/>
    <mergeCell ref="P28:R28"/>
    <mergeCell ref="G29:O29"/>
    <mergeCell ref="P29:R29"/>
    <mergeCell ref="G32:O32"/>
    <mergeCell ref="P30:R30"/>
    <mergeCell ref="G31:O31"/>
    <mergeCell ref="P31:R31"/>
    <mergeCell ref="P32:R32"/>
    <mergeCell ref="G33:O33"/>
    <mergeCell ref="G125:O125"/>
    <mergeCell ref="G76:O76"/>
    <mergeCell ref="P111:R111"/>
    <mergeCell ref="P91:R91"/>
    <mergeCell ref="G92:O92"/>
    <mergeCell ref="P92:R92"/>
    <mergeCell ref="G94:O94"/>
    <mergeCell ref="P94:R94"/>
    <mergeCell ref="P95:R95"/>
    <mergeCell ref="F97:H97"/>
    <mergeCell ref="I97:K97"/>
    <mergeCell ref="F98:H98"/>
    <mergeCell ref="I98:K98"/>
    <mergeCell ref="P106:R106"/>
    <mergeCell ref="P93:R93"/>
    <mergeCell ref="F80:H80"/>
    <mergeCell ref="P86:R86"/>
    <mergeCell ref="P87:R87"/>
    <mergeCell ref="G67:O67"/>
    <mergeCell ref="P67:R67"/>
    <mergeCell ref="P88:R88"/>
    <mergeCell ref="I80:K80"/>
    <mergeCell ref="P73:R73"/>
    <mergeCell ref="P74:R74"/>
    <mergeCell ref="P75:R75"/>
    <mergeCell ref="P76:R76"/>
    <mergeCell ref="P77:R77"/>
    <mergeCell ref="G73:O73"/>
    <mergeCell ref="G74:O74"/>
    <mergeCell ref="F79:H79"/>
    <mergeCell ref="I79:K79"/>
    <mergeCell ref="F38:H38"/>
    <mergeCell ref="I38:K38"/>
    <mergeCell ref="G62:O62"/>
    <mergeCell ref="P62:R62"/>
    <mergeCell ref="G168:O168"/>
    <mergeCell ref="P168:R168"/>
    <mergeCell ref="E165:F165"/>
    <mergeCell ref="G165:H165"/>
    <mergeCell ref="E167:O167"/>
    <mergeCell ref="G147:O147"/>
    <mergeCell ref="P147:R147"/>
    <mergeCell ref="G111:O111"/>
    <mergeCell ref="G77:O77"/>
    <mergeCell ref="G104:O104"/>
    <mergeCell ref="G86:O86"/>
    <mergeCell ref="G95:O95"/>
    <mergeCell ref="G83:H83"/>
    <mergeCell ref="G107:O107"/>
    <mergeCell ref="G106:O106"/>
    <mergeCell ref="G91:O91"/>
    <mergeCell ref="E83:F83"/>
    <mergeCell ref="E100:F100"/>
    <mergeCell ref="P152:R152"/>
    <mergeCell ref="G66:O66"/>
    <mergeCell ref="P18:R18"/>
    <mergeCell ref="P25:R25"/>
    <mergeCell ref="E4:S7"/>
    <mergeCell ref="E8:G8"/>
    <mergeCell ref="H8:S8"/>
    <mergeCell ref="E9:G9"/>
    <mergeCell ref="H9:S9"/>
    <mergeCell ref="E10:G10"/>
    <mergeCell ref="H10:N10"/>
    <mergeCell ref="O10:P10"/>
    <mergeCell ref="Q10:S10"/>
    <mergeCell ref="E13:F13"/>
    <mergeCell ref="G13:H13"/>
    <mergeCell ref="P16:R16"/>
    <mergeCell ref="G17:O17"/>
    <mergeCell ref="P17:R17"/>
    <mergeCell ref="P22:R22"/>
    <mergeCell ref="G16:O16"/>
    <mergeCell ref="G21:O21"/>
    <mergeCell ref="G19:O19"/>
    <mergeCell ref="G20:O20"/>
    <mergeCell ref="P19:R19"/>
    <mergeCell ref="P20:R20"/>
    <mergeCell ref="G23:O23"/>
    <mergeCell ref="F182:M182"/>
    <mergeCell ref="N182:P182"/>
    <mergeCell ref="E188:F188"/>
    <mergeCell ref="G188:H188"/>
    <mergeCell ref="I188:R188"/>
    <mergeCell ref="E203:F203"/>
    <mergeCell ref="G203:H203"/>
    <mergeCell ref="I203:R203"/>
    <mergeCell ref="L199:M199"/>
    <mergeCell ref="E190:F190"/>
    <mergeCell ref="G190:I190"/>
    <mergeCell ref="J192:K192"/>
    <mergeCell ref="J201:K201"/>
    <mergeCell ref="L201:M201"/>
    <mergeCell ref="J194:K194"/>
    <mergeCell ref="L194:M194"/>
    <mergeCell ref="E196:F196"/>
    <mergeCell ref="G196:I196"/>
    <mergeCell ref="J196:R197"/>
    <mergeCell ref="J199:K199"/>
    <mergeCell ref="L192:M192"/>
    <mergeCell ref="J193:K193"/>
    <mergeCell ref="L193:M193"/>
    <mergeCell ref="J226:K226"/>
    <mergeCell ref="L226:M226"/>
    <mergeCell ref="J219:K219"/>
    <mergeCell ref="L219:M219"/>
    <mergeCell ref="J220:K220"/>
    <mergeCell ref="L220:M220"/>
    <mergeCell ref="E222:F222"/>
    <mergeCell ref="G222:I222"/>
    <mergeCell ref="L206:M206"/>
    <mergeCell ref="J207:K207"/>
    <mergeCell ref="L207:M207"/>
    <mergeCell ref="E204:F204"/>
    <mergeCell ref="G204:I204"/>
    <mergeCell ref="J206:K206"/>
    <mergeCell ref="J208:K208"/>
    <mergeCell ref="L208:M208"/>
    <mergeCell ref="J210:S211"/>
    <mergeCell ref="J200:K200"/>
    <mergeCell ref="J225:K225"/>
    <mergeCell ref="L225:M225"/>
    <mergeCell ref="J224:K224"/>
    <mergeCell ref="L224:M224"/>
    <mergeCell ref="J214:K214"/>
    <mergeCell ref="L214:M214"/>
    <mergeCell ref="E216:F216"/>
    <mergeCell ref="G216:I216"/>
    <mergeCell ref="J218:K218"/>
    <mergeCell ref="L218:M218"/>
    <mergeCell ref="E210:F210"/>
    <mergeCell ref="G210:I210"/>
    <mergeCell ref="J212:K212"/>
    <mergeCell ref="L212:M212"/>
    <mergeCell ref="J213:K213"/>
    <mergeCell ref="L213:M213"/>
    <mergeCell ref="L200:M200"/>
    <mergeCell ref="F181:M181"/>
    <mergeCell ref="N181:P181"/>
    <mergeCell ref="E12:F12"/>
    <mergeCell ref="G12:H12"/>
    <mergeCell ref="I12:R12"/>
    <mergeCell ref="E164:F164"/>
    <mergeCell ref="G164:H164"/>
    <mergeCell ref="I164:R164"/>
    <mergeCell ref="G154:O154"/>
    <mergeCell ref="P154:R154"/>
    <mergeCell ref="G153:O153"/>
    <mergeCell ref="P153:R153"/>
    <mergeCell ref="G148:O148"/>
    <mergeCell ref="P148:R148"/>
    <mergeCell ref="P146:R146"/>
    <mergeCell ref="G26:O26"/>
    <mergeCell ref="P167:R167"/>
    <mergeCell ref="E179:F179"/>
    <mergeCell ref="G179:H179"/>
    <mergeCell ref="P26:R26"/>
    <mergeCell ref="E170:F170"/>
    <mergeCell ref="G170:O170"/>
    <mergeCell ref="P170:R170"/>
    <mergeCell ref="G18:O18"/>
    <mergeCell ref="P177:R177"/>
    <mergeCell ref="E144:F144"/>
    <mergeCell ref="G144:H144"/>
    <mergeCell ref="E146:O146"/>
    <mergeCell ref="G151:O151"/>
    <mergeCell ref="P151:R151"/>
    <mergeCell ref="E171:F171"/>
    <mergeCell ref="G171:O171"/>
    <mergeCell ref="P171:R171"/>
    <mergeCell ref="E156:O156"/>
    <mergeCell ref="P156:R156"/>
    <mergeCell ref="G158:I158"/>
    <mergeCell ref="J158:L158"/>
    <mergeCell ref="M158:O158"/>
    <mergeCell ref="G149:O149"/>
    <mergeCell ref="P149:R149"/>
    <mergeCell ref="G150:O150"/>
    <mergeCell ref="P150:R150"/>
    <mergeCell ref="E175:F175"/>
    <mergeCell ref="G175:O175"/>
    <mergeCell ref="P175:R175"/>
    <mergeCell ref="G160:I160"/>
    <mergeCell ref="G159:I159"/>
    <mergeCell ref="G152:O152"/>
    <mergeCell ref="E177:O177"/>
    <mergeCell ref="L136:N136"/>
    <mergeCell ref="F134:H134"/>
    <mergeCell ref="I134:K134"/>
    <mergeCell ref="I136:K136"/>
    <mergeCell ref="F135:H135"/>
    <mergeCell ref="I135:K135"/>
    <mergeCell ref="L135:N135"/>
    <mergeCell ref="F136:H136"/>
    <mergeCell ref="J159:L159"/>
    <mergeCell ref="M159:O159"/>
    <mergeCell ref="J160:L160"/>
    <mergeCell ref="M160:O160"/>
    <mergeCell ref="E174:F174"/>
    <mergeCell ref="G174:O174"/>
    <mergeCell ref="E169:F169"/>
    <mergeCell ref="G169:O169"/>
    <mergeCell ref="L134:N134"/>
    <mergeCell ref="E176:F176"/>
    <mergeCell ref="G176:O176"/>
    <mergeCell ref="F116:H116"/>
    <mergeCell ref="I116:K116"/>
    <mergeCell ref="E119:F119"/>
    <mergeCell ref="G100:H100"/>
    <mergeCell ref="G119:H119"/>
    <mergeCell ref="G112:O112"/>
    <mergeCell ref="P112:R112"/>
    <mergeCell ref="G113:O113"/>
    <mergeCell ref="G63:O63"/>
    <mergeCell ref="P63:R63"/>
    <mergeCell ref="G64:O64"/>
    <mergeCell ref="P64:R64"/>
    <mergeCell ref="G69:O69"/>
    <mergeCell ref="P69:R69"/>
    <mergeCell ref="G87:O87"/>
    <mergeCell ref="F115:H115"/>
    <mergeCell ref="I115:K115"/>
    <mergeCell ref="P71:R71"/>
    <mergeCell ref="G72:O72"/>
    <mergeCell ref="P72:R72"/>
    <mergeCell ref="G90:O90"/>
    <mergeCell ref="P90:R90"/>
    <mergeCell ref="G93:O93"/>
    <mergeCell ref="P66:R66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&amp;CPágina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63c039f4373eed947dd88fd5858b6e2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985651c59dd86840844b4ff753e75b2c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B98B14-2284-4063-B6A3-03E82A1976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D873EA-DE3C-4B58-ABC4-AB16DB580030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AEEBF61A-9B4E-4062-A21E-02A7A45A9640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Listado de Activida</vt:lpstr>
      <vt:lpstr>Prelim</vt:lpstr>
      <vt:lpstr>Transporte</vt:lpstr>
      <vt:lpstr>'Listado de Activida'!Área_de_impresión</vt:lpstr>
      <vt:lpstr>Prelim!Área_de_impresión</vt:lpstr>
      <vt:lpstr>Transporte!Área_de_impresión</vt:lpstr>
      <vt:lpstr>'Listado de Activida'!Títulos_a_imprimir</vt:lpstr>
      <vt:lpstr>Prelim!Títulos_a_imprimir</vt:lpstr>
      <vt:lpstr>Transporte!Títulos_a_imprimir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 Diego Lopez Lopez</dc:creator>
  <cp:keywords/>
  <dc:description/>
  <cp:lastModifiedBy>Jenifer Denisse Leon Castro</cp:lastModifiedBy>
  <cp:lastPrinted>2023-08-24T20:49:36Z</cp:lastPrinted>
  <dcterms:created xsi:type="dcterms:W3CDTF">2022-05-13T22:25:39Z</dcterms:created>
  <dcterms:modified xsi:type="dcterms:W3CDTF">2023-09-21T21:05:25Z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