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LICITACIÓN OHLA CHIMBOTE 11-05-2023\CARPETA 2 - INFORMACIÓN ECONÓMICA\1. PROPUESTA ECONÓMICA\"/>
    </mc:Choice>
  </mc:AlternateContent>
  <xr:revisionPtr revIDLastSave="0" documentId="13_ncr:1_{DF9ADED9-7FBE-46A4-B243-38AC266FA54B}" xr6:coauthVersionLast="45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DETALLADO!$A$1:$N$41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3" l="1"/>
  <c r="M16" i="13"/>
  <c r="L16" i="13"/>
  <c r="N25" i="13" l="1"/>
  <c r="M25" i="13"/>
  <c r="L25" i="13"/>
  <c r="N22" i="13"/>
  <c r="M22" i="13"/>
  <c r="L22" i="13"/>
  <c r="N19" i="13"/>
  <c r="M19" i="13"/>
  <c r="L19" i="13"/>
  <c r="M26" i="13" l="1"/>
  <c r="N26" i="13" s="1"/>
  <c r="N27" i="13"/>
  <c r="N28" i="13" s="1"/>
  <c r="N29" i="13" s="1"/>
  <c r="M23" i="13"/>
  <c r="N23" i="13" s="1"/>
  <c r="M20" i="13"/>
  <c r="N20" i="13" s="1"/>
  <c r="M17" i="13"/>
  <c r="N17" i="13" s="1"/>
  <c r="M39" i="11"/>
  <c r="M38" i="11"/>
  <c r="M30" i="11"/>
  <c r="M22" i="1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<sst xmlns="http://schemas.openxmlformats.org/spreadsheetml/2006/main" count="153" uniqueCount="56">
  <si>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</si>
  <si>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</si>
  <si>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</si>
  <si>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</si>
  <si>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</si>
  <si>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</si>
  <si>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</si>
  <si>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</si>
  <si>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</si>
  <si>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</si>
  <si>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</si>
  <si>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</si>
  <si>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</si>
  <si>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</si>
  <si>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</si>
  <si>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</si>
  <si>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</si>
  <si>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</si>
  <si>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</si>
  <si>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</si>
  <si>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</si>
  <si>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</si>
  <si>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</si>
  <si>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</si>
  <si>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</si>
  <si>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</si>
  <si>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</si>
  <si>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</si>
  <si>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</si>
  <si>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</si>
  <si>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</si>
  <si>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</si>
  <si>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</si>
  <si>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</si>
  <si>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</si>
  <si>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</si>
  <si>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</si>
  <si>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</si>
  <si>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</si>
  <si>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</si>
  <si>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</si>
  <si>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</si>
  <si>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</si>
  <si>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</si>
  <si>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</si>
  <si>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</si>
  <si>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</si>
  <si>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</si>
  <si>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</si>
  <si>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</si>
  <si>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</si>
  <si>
    <t xml:space="preserve">TREMACH GROUP SAC </t>
  </si>
  <si>
    <t>CALLE PEDRO GAREZON 2062  URB. ANTARES - SAN MARTIN DE PORRES</t>
  </si>
  <si>
    <t>913 298 674</t>
  </si>
  <si>
    <t xml:space="preserve">RAIZALLE BRAVO YESAN </t>
  </si>
  <si>
    <t xml:space="preserve">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</si>
</sst>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Border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14" fontId="19" fillId="0" borderId="37" xfId="33" applyNumberFormat="1" applyBorder="1"/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  <xf numFmtId="9" fontId="48" fillId="0" borderId="19" xfId="33" applyNumberFormat="1" applyFont="1" applyBorder="1" applyAlignment="1">
      <alignment horizontal="center" vertical="center"/>
    </xf>
    <xf numFmtId="0" fontId="56" fillId="34" borderId="45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67" fillId="33" borderId="24" xfId="33" applyFont="1" applyFill="1" applyBorder="1" applyAlignment="1">
      <alignment horizontal="center" vertical="center"/>
    </xf>
    <xf numFmtId="49" fontId="62" fillId="0" borderId="24" xfId="0" applyNumberFormat="1" applyFont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6" xfId="0" applyNumberFormat="1" applyFont="1" applyBorder="1" applyAlignment="1">
      <alignment horizontal="left" vertical="center" wrapText="1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31</xdr:row>
      <xdr:rowOff>273844</xdr:rowOff>
    </xdr:from>
    <xdr:to>
      <xdr:col>3</xdr:col>
      <xdr:colOff>702468</xdr:colOff>
      <xdr:row>37</xdr:row>
      <xdr:rowOff>95249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5A1080-9A98-4A2B-AC0E-29F5959B4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1001" t="36463" r="40329" b="40097"/>
        <a:stretch/>
      </xdr:blipFill>
      <xdr:spPr>
        <a:xfrm>
          <a:off x="154781" y="11691938"/>
          <a:ext cx="2428875" cy="1714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2578125" defaultRowHeight="12.75"/>
  <cols>
    <col min="1" max="1" width="8" style="2" customWidth="1"/>
    <col min="2" max="2" width="9.140625" style="2" customWidth="1"/>
    <col min="3" max="5" width="11" style="2" customWidth="1"/>
    <col min="6" max="6" width="22.42578125" style="2" customWidth="1"/>
    <col min="7" max="7" width="17.5703125" style="2" customWidth="1"/>
    <col min="8" max="8" width="23.140625" style="2" customWidth="1"/>
    <col min="9" max="9" width="22" style="2" customWidth="1"/>
    <col min="10" max="10" width="11.7109375" style="2" customWidth="1"/>
    <col min="11" max="11" width="9" style="2" customWidth="1"/>
    <col min="12" max="12" width="17.28515625" style="2" customWidth="1"/>
    <col min="13" max="13" width="25.5703125" style="2" customWidth="1"/>
    <col min="14" max="16384" width="11.42578125" style="2"/>
  </cols>
  <sheetData>
    <row r="1" spans="1:22" ht="37.15" customHeight="1">
      <c r="A1" s="103"/>
      <c r="B1" s="104"/>
      <c r="C1" s="104"/>
      <c r="D1" s="104"/>
      <c r="E1" s="104"/>
      <c r="F1" s="109" t="s">
        <v>18</v>
      </c>
      <c r="G1" s="109"/>
      <c r="H1" s="109"/>
      <c r="I1" s="109"/>
      <c r="J1" s="109"/>
      <c r="K1" s="109"/>
      <c r="L1" s="116"/>
      <c r="M1" s="117"/>
    </row>
    <row r="2" spans="1:22" ht="36.6" customHeight="1">
      <c r="A2" s="105"/>
      <c r="B2" s="106"/>
      <c r="C2" s="106"/>
      <c r="D2" s="106"/>
      <c r="E2" s="106"/>
      <c r="F2" s="110"/>
      <c r="G2" s="110"/>
      <c r="H2" s="110"/>
      <c r="I2" s="110"/>
      <c r="J2" s="110"/>
      <c r="K2" s="110"/>
      <c r="L2" s="118"/>
      <c r="M2" s="119"/>
    </row>
    <row r="3" spans="1:22" ht="15.75" customHeight="1">
      <c r="A3" s="105"/>
      <c r="B3" s="106"/>
      <c r="C3" s="106"/>
      <c r="D3" s="106"/>
      <c r="E3" s="106"/>
      <c r="F3" s="110"/>
      <c r="G3" s="110"/>
      <c r="H3" s="110"/>
      <c r="I3" s="110"/>
      <c r="J3" s="110"/>
      <c r="K3" s="110"/>
      <c r="L3" s="90" t="s">
        <v>16</v>
      </c>
      <c r="M3" s="91"/>
    </row>
    <row r="4" spans="1:22" ht="15.75" customHeight="1">
      <c r="A4" s="107"/>
      <c r="B4" s="108"/>
      <c r="C4" s="108"/>
      <c r="D4" s="108"/>
      <c r="E4" s="108"/>
      <c r="F4" s="110"/>
      <c r="G4" s="110"/>
      <c r="H4" s="110"/>
      <c r="I4" s="110"/>
      <c r="J4" s="110"/>
      <c r="K4" s="110"/>
      <c r="L4" s="95" t="s">
        <v>15</v>
      </c>
      <c r="M4" s="97"/>
    </row>
    <row r="5" spans="1:22" ht="15.75" customHeight="1">
      <c r="A5" s="99" t="s">
        <v>19</v>
      </c>
      <c r="B5" s="100"/>
      <c r="C5" s="100"/>
      <c r="D5" s="100"/>
      <c r="E5" s="100"/>
      <c r="F5" s="110"/>
      <c r="G5" s="110"/>
      <c r="H5" s="110"/>
      <c r="I5" s="110"/>
      <c r="J5" s="110"/>
      <c r="K5" s="110"/>
      <c r="L5" s="96"/>
      <c r="M5" s="98"/>
    </row>
    <row r="6" spans="1:22" ht="12" customHeight="1" thickBot="1">
      <c r="A6" s="101" t="s">
        <v>20</v>
      </c>
      <c r="B6" s="102"/>
      <c r="C6" s="102"/>
      <c r="D6" s="102"/>
      <c r="E6" s="102"/>
      <c r="F6" s="111"/>
      <c r="G6" s="111"/>
      <c r="H6" s="111"/>
      <c r="I6" s="111"/>
      <c r="J6" s="111"/>
      <c r="K6" s="111"/>
      <c r="L6" s="65"/>
      <c r="M6" s="66"/>
    </row>
    <row r="7" spans="1:22" s="4" customFormat="1" ht="16.5">
      <c r="A7" s="114" t="s">
        <v>14</v>
      </c>
      <c r="B7" s="115"/>
      <c r="C7" s="115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12" t="s">
        <v>0</v>
      </c>
      <c r="B8" s="113"/>
      <c r="C8" s="113"/>
      <c r="D8" s="41"/>
      <c r="E8" s="93"/>
      <c r="F8" s="93"/>
      <c r="G8" s="93"/>
      <c r="H8" s="93"/>
      <c r="I8" s="93"/>
      <c r="J8" s="93"/>
      <c r="K8" s="93"/>
      <c r="L8" s="35"/>
      <c r="M8" s="36"/>
      <c r="O8" s="37"/>
    </row>
    <row r="9" spans="1:22" s="34" customFormat="1" ht="16.5" customHeight="1">
      <c r="A9" s="112" t="s">
        <v>1</v>
      </c>
      <c r="B9" s="113"/>
      <c r="C9" s="113"/>
      <c r="D9" s="41"/>
      <c r="E9" s="92"/>
      <c r="F9" s="92"/>
      <c r="G9" s="92"/>
      <c r="H9" s="92"/>
      <c r="I9" s="92"/>
      <c r="J9" s="92"/>
      <c r="K9" s="92"/>
      <c r="L9" s="35"/>
      <c r="M9" s="36"/>
      <c r="O9" s="37"/>
    </row>
    <row r="10" spans="1:22" s="34" customFormat="1" ht="16.5" customHeight="1">
      <c r="A10" s="112" t="s">
        <v>2</v>
      </c>
      <c r="B10" s="113"/>
      <c r="C10" s="113"/>
      <c r="D10" s="41"/>
      <c r="E10" s="92"/>
      <c r="F10" s="92"/>
      <c r="G10" s="92"/>
      <c r="H10" s="92"/>
      <c r="I10" s="92"/>
      <c r="J10" s="92"/>
      <c r="K10" s="92"/>
      <c r="L10" s="35"/>
      <c r="M10" s="36"/>
      <c r="O10" s="37"/>
    </row>
    <row r="11" spans="1:22" s="34" customFormat="1" ht="16.5" customHeight="1">
      <c r="A11" s="112" t="s">
        <v>3</v>
      </c>
      <c r="B11" s="113"/>
      <c r="C11" s="113"/>
      <c r="D11" s="41"/>
      <c r="E11" s="92"/>
      <c r="F11" s="92"/>
      <c r="G11" s="92"/>
      <c r="H11" s="92"/>
      <c r="I11" s="92"/>
      <c r="J11" s="92"/>
      <c r="K11" s="92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94" t="s">
        <v>5</v>
      </c>
      <c r="G13" s="94"/>
      <c r="H13" s="94"/>
      <c r="I13" s="94"/>
      <c r="J13" s="94"/>
      <c r="K13" s="94"/>
      <c r="L13" s="50" t="s">
        <v>13</v>
      </c>
      <c r="M13" s="51" t="s">
        <v>12</v>
      </c>
      <c r="O13" s="89"/>
      <c r="P13" s="89"/>
      <c r="Q13" s="89"/>
      <c r="R13" s="6"/>
      <c r="S13" s="7"/>
      <c r="T13" s="7"/>
      <c r="U13" s="7"/>
      <c r="V13" s="7"/>
    </row>
    <row r="14" spans="1:22" ht="39" customHeight="1">
      <c r="A14" s="123" t="s">
        <v>25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5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6" t="s">
        <v>40</v>
      </c>
      <c r="G15" s="127"/>
      <c r="H15" s="127"/>
      <c r="I15" s="127"/>
      <c r="J15" s="127"/>
      <c r="K15" s="128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88" t="s">
        <v>29</v>
      </c>
      <c r="G16" s="88"/>
      <c r="H16" s="88"/>
      <c r="I16" s="88"/>
      <c r="J16" s="88"/>
      <c r="K16" s="88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88" t="s">
        <v>29</v>
      </c>
      <c r="G17" s="88"/>
      <c r="H17" s="88"/>
      <c r="I17" s="88"/>
      <c r="J17" s="88"/>
      <c r="K17" s="88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88" t="s">
        <v>29</v>
      </c>
      <c r="G18" s="88"/>
      <c r="H18" s="88"/>
      <c r="I18" s="88"/>
      <c r="J18" s="88"/>
      <c r="K18" s="88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88" t="s">
        <v>29</v>
      </c>
      <c r="G19" s="88"/>
      <c r="H19" s="88"/>
      <c r="I19" s="88"/>
      <c r="J19" s="88"/>
      <c r="K19" s="88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88" t="s">
        <v>43</v>
      </c>
      <c r="G20" s="88"/>
      <c r="H20" s="88"/>
      <c r="I20" s="88"/>
      <c r="J20" s="88"/>
      <c r="K20" s="88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88" t="s">
        <v>30</v>
      </c>
      <c r="G21" s="88"/>
      <c r="H21" s="88"/>
      <c r="I21" s="88"/>
      <c r="J21" s="88"/>
      <c r="K21" s="88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88" t="s">
        <v>44</v>
      </c>
      <c r="G22" s="88"/>
      <c r="H22" s="88"/>
      <c r="I22" s="88"/>
      <c r="J22" s="88"/>
      <c r="K22" s="88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6" t="s">
        <v>41</v>
      </c>
      <c r="G23" s="127"/>
      <c r="H23" s="127"/>
      <c r="I23" s="127"/>
      <c r="J23" s="127"/>
      <c r="K23" s="128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5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88" t="s">
        <v>29</v>
      </c>
      <c r="G24" s="88"/>
      <c r="H24" s="88"/>
      <c r="I24" s="88"/>
      <c r="J24" s="88"/>
      <c r="K24" s="88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5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88" t="s">
        <v>29</v>
      </c>
      <c r="G25" s="88"/>
      <c r="H25" s="88"/>
      <c r="I25" s="88"/>
      <c r="J25" s="88"/>
      <c r="K25" s="88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5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88" t="s">
        <v>29</v>
      </c>
      <c r="G26" s="88"/>
      <c r="H26" s="88"/>
      <c r="I26" s="88"/>
      <c r="J26" s="88"/>
      <c r="K26" s="88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5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88" t="s">
        <v>29</v>
      </c>
      <c r="G27" s="88"/>
      <c r="H27" s="88"/>
      <c r="I27" s="88"/>
      <c r="J27" s="88"/>
      <c r="K27" s="88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5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88" t="s">
        <v>43</v>
      </c>
      <c r="G28" s="88"/>
      <c r="H28" s="88"/>
      <c r="I28" s="88"/>
      <c r="J28" s="88"/>
      <c r="K28" s="88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5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88" t="s">
        <v>30</v>
      </c>
      <c r="G29" s="88"/>
      <c r="H29" s="88"/>
      <c r="I29" s="88"/>
      <c r="J29" s="88"/>
      <c r="K29" s="88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5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88" t="s">
        <v>44</v>
      </c>
      <c r="G30" s="88"/>
      <c r="H30" s="88"/>
      <c r="I30" s="88"/>
      <c r="J30" s="88"/>
      <c r="K30" s="88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6" t="s">
        <v>42</v>
      </c>
      <c r="G31" s="127"/>
      <c r="H31" s="127"/>
      <c r="I31" s="127"/>
      <c r="J31" s="127"/>
      <c r="K31" s="128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5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88" t="s">
        <v>29</v>
      </c>
      <c r="G32" s="88"/>
      <c r="H32" s="88"/>
      <c r="I32" s="88"/>
      <c r="J32" s="88"/>
      <c r="K32" s="88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5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88" t="s">
        <v>29</v>
      </c>
      <c r="G33" s="88"/>
      <c r="H33" s="88"/>
      <c r="I33" s="88"/>
      <c r="J33" s="88"/>
      <c r="K33" s="88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5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88" t="s">
        <v>29</v>
      </c>
      <c r="G34" s="88"/>
      <c r="H34" s="88"/>
      <c r="I34" s="88"/>
      <c r="J34" s="88"/>
      <c r="K34" s="88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5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88" t="s">
        <v>29</v>
      </c>
      <c r="G35" s="88"/>
      <c r="H35" s="88"/>
      <c r="I35" s="88"/>
      <c r="J35" s="88"/>
      <c r="K35" s="88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5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88" t="s">
        <v>43</v>
      </c>
      <c r="G36" s="88"/>
      <c r="H36" s="88"/>
      <c r="I36" s="88"/>
      <c r="J36" s="88"/>
      <c r="K36" s="88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5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88" t="s">
        <v>30</v>
      </c>
      <c r="G37" s="88"/>
      <c r="H37" s="88"/>
      <c r="I37" s="88"/>
      <c r="J37" s="88"/>
      <c r="K37" s="88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5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88" t="s">
        <v>44</v>
      </c>
      <c r="G38" s="88"/>
      <c r="H38" s="88"/>
      <c r="I38" s="88"/>
      <c r="J38" s="88"/>
      <c r="K38" s="88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84" t="s">
        <v>17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86" t="s">
        <v>22</v>
      </c>
      <c r="G40" s="87"/>
      <c r="H40" s="87"/>
      <c r="I40" s="87"/>
      <c r="J40" s="87"/>
      <c r="K40" s="87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144" t="s">
        <v>23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4.25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146" t="s">
        <v>9</v>
      </c>
      <c r="G43" s="146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9" t="s">
        <v>5</v>
      </c>
      <c r="G44" s="121"/>
      <c r="H44" s="122"/>
      <c r="I44" s="120" t="s">
        <v>31</v>
      </c>
      <c r="J44" s="121"/>
      <c r="K44" s="121"/>
      <c r="L44" s="121" t="s">
        <v>32</v>
      </c>
      <c r="M44" s="122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140" t="s">
        <v>6</v>
      </c>
      <c r="G45" s="141"/>
      <c r="H45" s="142"/>
      <c r="I45" s="133" t="s">
        <v>33</v>
      </c>
      <c r="J45" s="130"/>
      <c r="K45" s="130"/>
      <c r="L45" s="130"/>
      <c r="M45" s="131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140" t="s">
        <v>10</v>
      </c>
      <c r="G46" s="141"/>
      <c r="H46" s="142"/>
      <c r="I46" s="133" t="s">
        <v>34</v>
      </c>
      <c r="J46" s="130"/>
      <c r="K46" s="130"/>
      <c r="L46" s="130"/>
      <c r="M46" s="131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140" t="s">
        <v>7</v>
      </c>
      <c r="G47" s="141"/>
      <c r="H47" s="142"/>
      <c r="I47" s="132">
        <v>0</v>
      </c>
      <c r="J47" s="130"/>
      <c r="K47" s="130"/>
      <c r="L47" s="130"/>
      <c r="M47" s="131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43" t="s">
        <v>38</v>
      </c>
      <c r="G48" s="141"/>
      <c r="H48" s="142"/>
      <c r="I48" s="133">
        <v>12</v>
      </c>
      <c r="J48" s="130"/>
      <c r="K48" s="130"/>
      <c r="L48" s="130"/>
      <c r="M48" s="131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140" t="s">
        <v>11</v>
      </c>
      <c r="G49" s="141"/>
      <c r="H49" s="142"/>
      <c r="I49" s="133" t="s">
        <v>35</v>
      </c>
      <c r="J49" s="130"/>
      <c r="K49" s="130"/>
      <c r="L49" s="130"/>
      <c r="M49" s="131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140" t="s">
        <v>36</v>
      </c>
      <c r="G50" s="141"/>
      <c r="H50" s="142"/>
      <c r="I50" s="133" t="s">
        <v>35</v>
      </c>
      <c r="J50" s="130"/>
      <c r="K50" s="130"/>
      <c r="L50" s="130"/>
      <c r="M50" s="131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37" t="s">
        <v>37</v>
      </c>
      <c r="G51" s="138"/>
      <c r="H51" s="139"/>
      <c r="I51" s="134" t="s">
        <v>39</v>
      </c>
      <c r="J51" s="135"/>
      <c r="K51" s="135"/>
      <c r="L51" s="135"/>
      <c r="M51" s="136"/>
      <c r="O51" s="16"/>
      <c r="P51" s="16"/>
      <c r="Q51" s="16"/>
      <c r="R51" s="19"/>
      <c r="S51" s="16"/>
      <c r="T51" s="16"/>
      <c r="U51" s="16"/>
      <c r="V51" s="16"/>
    </row>
    <row r="52" spans="1:22" ht="13.5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  <mergeCell ref="I51:K51"/>
    <mergeCell ref="L51:M51"/>
    <mergeCell ref="F51:H51"/>
    <mergeCell ref="L49:M49"/>
    <mergeCell ref="F50:H50"/>
    <mergeCell ref="I50:K50"/>
    <mergeCell ref="L50:M50"/>
    <mergeCell ref="F17:K17"/>
    <mergeCell ref="F18:K18"/>
    <mergeCell ref="F19:K19"/>
    <mergeCell ref="F25:K25"/>
    <mergeCell ref="F26:K26"/>
    <mergeCell ref="F22:K22"/>
    <mergeCell ref="L46:M46"/>
    <mergeCell ref="I47:K47"/>
    <mergeCell ref="L47:M47"/>
    <mergeCell ref="I48:K48"/>
    <mergeCell ref="L48:M48"/>
    <mergeCell ref="I46:K46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A1:W44"/>
  <sheetViews>
    <sheetView showGridLines="0" tabSelected="1" topLeftCell="A20" zoomScale="80" zoomScaleNormal="80" zoomScaleSheetLayoutView="85" workbookViewId="0">
      <selection activeCell="N25" sqref="N25"/>
    </sheetView>
  </sheetViews>
  <sheetFormatPr baseColWidth="10" defaultColWidth="11.42578125" defaultRowHeight="12.75"/>
  <cols>
    <col min="1" max="1" width="8" style="2" customWidth="1"/>
    <col min="2" max="2" width="9.140625" style="2" customWidth="1"/>
    <col min="3" max="5" width="11" style="2" customWidth="1"/>
    <col min="6" max="6" width="22.42578125" style="2" customWidth="1"/>
    <col min="7" max="7" width="17.5703125" style="2" customWidth="1"/>
    <col min="8" max="8" width="23.140625" style="2" customWidth="1"/>
    <col min="9" max="9" width="22" style="2" customWidth="1"/>
    <col min="10" max="10" width="11.7109375" style="2" customWidth="1"/>
    <col min="11" max="11" width="9" style="2" customWidth="1"/>
    <col min="12" max="13" width="17.28515625" style="2" customWidth="1"/>
    <col min="14" max="14" width="24.42578125" style="2" customWidth="1"/>
    <col min="15" max="16384" width="11.42578125" style="2"/>
  </cols>
  <sheetData>
    <row r="1" spans="1:23" ht="37.15" customHeight="1">
      <c r="A1" s="103"/>
      <c r="B1" s="104"/>
      <c r="C1" s="104"/>
      <c r="D1" s="104"/>
      <c r="E1" s="104"/>
      <c r="F1" s="109" t="s">
        <v>18</v>
      </c>
      <c r="G1" s="109"/>
      <c r="H1" s="109"/>
      <c r="I1" s="109"/>
      <c r="J1" s="109"/>
      <c r="K1" s="109"/>
      <c r="L1" s="116"/>
      <c r="M1" s="157"/>
      <c r="N1" s="117"/>
    </row>
    <row r="2" spans="1:23" ht="36.6" customHeight="1">
      <c r="A2" s="105"/>
      <c r="B2" s="106"/>
      <c r="C2" s="106"/>
      <c r="D2" s="106"/>
      <c r="E2" s="106"/>
      <c r="F2" s="110"/>
      <c r="G2" s="110"/>
      <c r="H2" s="110"/>
      <c r="I2" s="110"/>
      <c r="J2" s="110"/>
      <c r="K2" s="110"/>
      <c r="L2" s="118"/>
      <c r="M2" s="158"/>
      <c r="N2" s="119"/>
    </row>
    <row r="3" spans="1:23" ht="15.75" customHeight="1">
      <c r="A3" s="105"/>
      <c r="B3" s="106"/>
      <c r="C3" s="106"/>
      <c r="D3" s="106"/>
      <c r="E3" s="106"/>
      <c r="F3" s="110"/>
      <c r="G3" s="110"/>
      <c r="H3" s="110"/>
      <c r="I3" s="110"/>
      <c r="J3" s="110"/>
      <c r="K3" s="110"/>
      <c r="L3" s="90" t="s">
        <v>16</v>
      </c>
      <c r="M3" s="159"/>
      <c r="N3" s="91"/>
    </row>
    <row r="4" spans="1:23" ht="15.75" customHeight="1">
      <c r="A4" s="107"/>
      <c r="B4" s="108"/>
      <c r="C4" s="108"/>
      <c r="D4" s="108"/>
      <c r="E4" s="108"/>
      <c r="F4" s="110"/>
      <c r="G4" s="110"/>
      <c r="H4" s="110"/>
      <c r="I4" s="110"/>
      <c r="J4" s="110"/>
      <c r="K4" s="110"/>
      <c r="L4" s="160" t="s">
        <v>15</v>
      </c>
      <c r="M4" s="70"/>
      <c r="N4" s="98"/>
    </row>
    <row r="5" spans="1:23" ht="15.75" customHeight="1">
      <c r="A5" s="99" t="s">
        <v>19</v>
      </c>
      <c r="B5" s="100"/>
      <c r="C5" s="100"/>
      <c r="D5" s="100"/>
      <c r="E5" s="100"/>
      <c r="F5" s="110"/>
      <c r="G5" s="110"/>
      <c r="H5" s="110"/>
      <c r="I5" s="110"/>
      <c r="J5" s="110"/>
      <c r="K5" s="110"/>
      <c r="L5" s="161"/>
      <c r="M5" s="71"/>
      <c r="N5" s="162"/>
    </row>
    <row r="6" spans="1:23" ht="12" customHeight="1" thickBot="1">
      <c r="A6" s="101" t="s">
        <v>20</v>
      </c>
      <c r="B6" s="102"/>
      <c r="C6" s="102"/>
      <c r="D6" s="102"/>
      <c r="E6" s="102"/>
      <c r="F6" s="111"/>
      <c r="G6" s="111"/>
      <c r="H6" s="111"/>
      <c r="I6" s="111"/>
      <c r="J6" s="111"/>
      <c r="K6" s="111"/>
      <c r="L6" s="83">
        <v>45057</v>
      </c>
      <c r="M6" s="72"/>
      <c r="N6" s="66"/>
    </row>
    <row r="7" spans="1:23" s="4" customFormat="1" ht="16.5">
      <c r="A7" s="114" t="s">
        <v>14</v>
      </c>
      <c r="B7" s="115"/>
      <c r="C7" s="115"/>
      <c r="D7" s="42"/>
      <c r="E7" s="39"/>
      <c r="F7" s="39"/>
      <c r="G7" s="39"/>
      <c r="H7" s="39"/>
      <c r="I7" s="39"/>
      <c r="J7" s="39"/>
      <c r="K7" s="39"/>
      <c r="L7" s="22"/>
      <c r="M7" s="22"/>
      <c r="N7" s="23"/>
      <c r="P7" s="5"/>
    </row>
    <row r="8" spans="1:23" s="34" customFormat="1" ht="16.5" customHeight="1">
      <c r="A8" s="112" t="s">
        <v>0</v>
      </c>
      <c r="B8" s="113"/>
      <c r="C8" s="113"/>
      <c r="D8" s="41"/>
      <c r="E8" s="93" t="s">
        <v>51</v>
      </c>
      <c r="F8" s="93"/>
      <c r="G8" s="93"/>
      <c r="H8" s="93"/>
      <c r="I8" s="93"/>
      <c r="J8" s="93"/>
      <c r="K8" s="93"/>
      <c r="L8" s="35"/>
      <c r="M8" s="35"/>
      <c r="N8" s="36"/>
      <c r="P8" s="37"/>
    </row>
    <row r="9" spans="1:23" s="34" customFormat="1" ht="16.5" customHeight="1">
      <c r="A9" s="112" t="s">
        <v>1</v>
      </c>
      <c r="B9" s="113"/>
      <c r="C9" s="113"/>
      <c r="D9" s="41"/>
      <c r="E9" s="92" t="s">
        <v>52</v>
      </c>
      <c r="F9" s="92"/>
      <c r="G9" s="92"/>
      <c r="H9" s="92"/>
      <c r="I9" s="92"/>
      <c r="J9" s="92"/>
      <c r="K9" s="92"/>
      <c r="L9" s="35"/>
      <c r="M9" s="35"/>
      <c r="N9" s="36"/>
      <c r="P9" s="37"/>
    </row>
    <row r="10" spans="1:23" s="34" customFormat="1" ht="16.5" customHeight="1">
      <c r="A10" s="112" t="s">
        <v>2</v>
      </c>
      <c r="B10" s="113"/>
      <c r="C10" s="113"/>
      <c r="D10" s="41"/>
      <c r="E10" s="92" t="s">
        <v>53</v>
      </c>
      <c r="F10" s="92"/>
      <c r="G10" s="92"/>
      <c r="H10" s="92"/>
      <c r="I10" s="92"/>
      <c r="J10" s="92"/>
      <c r="K10" s="92"/>
      <c r="L10" s="35"/>
      <c r="M10" s="35"/>
      <c r="N10" s="36"/>
      <c r="P10" s="37"/>
    </row>
    <row r="11" spans="1:23" s="34" customFormat="1" ht="16.5" customHeight="1">
      <c r="A11" s="112" t="s">
        <v>3</v>
      </c>
      <c r="B11" s="113"/>
      <c r="C11" s="113"/>
      <c r="D11" s="41"/>
      <c r="E11" s="92" t="s">
        <v>54</v>
      </c>
      <c r="F11" s="92"/>
      <c r="G11" s="92"/>
      <c r="H11" s="92"/>
      <c r="I11" s="92"/>
      <c r="J11" s="92"/>
      <c r="K11" s="92"/>
      <c r="L11" s="35"/>
      <c r="M11" s="35"/>
      <c r="N11" s="36"/>
      <c r="P11" s="37"/>
    </row>
    <row r="12" spans="1:23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3">
        <v>45057</v>
      </c>
      <c r="N12" s="40"/>
    </row>
    <row r="13" spans="1:23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94" t="s">
        <v>5</v>
      </c>
      <c r="G13" s="94"/>
      <c r="H13" s="94"/>
      <c r="I13" s="94"/>
      <c r="J13" s="94"/>
      <c r="K13" s="94"/>
      <c r="L13" s="76" t="s">
        <v>45</v>
      </c>
      <c r="M13" s="76" t="s">
        <v>46</v>
      </c>
      <c r="N13" s="51" t="s">
        <v>12</v>
      </c>
      <c r="P13" s="89"/>
      <c r="Q13" s="89"/>
      <c r="R13" s="89"/>
      <c r="S13" s="6"/>
      <c r="T13" s="7"/>
      <c r="U13" s="7"/>
      <c r="V13" s="7"/>
      <c r="W13" s="7"/>
    </row>
    <row r="14" spans="1:23" ht="39" customHeight="1">
      <c r="A14" s="123" t="s">
        <v>25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53"/>
      <c r="N14" s="125"/>
      <c r="P14" s="8"/>
      <c r="Q14" s="8"/>
      <c r="R14" s="8"/>
      <c r="S14" s="6"/>
      <c r="T14" s="7"/>
      <c r="U14" s="7"/>
      <c r="V14" s="7"/>
      <c r="W14" s="7"/>
    </row>
    <row r="15" spans="1:23" s="9" customFormat="1" ht="30.6" customHeight="1">
      <c r="A15" s="63">
        <v>1</v>
      </c>
      <c r="B15" s="60"/>
      <c r="C15" s="60"/>
      <c r="D15" s="60"/>
      <c r="E15" s="64"/>
      <c r="F15" s="126" t="s">
        <v>47</v>
      </c>
      <c r="G15" s="127"/>
      <c r="H15" s="127"/>
      <c r="I15" s="127"/>
      <c r="J15" s="127"/>
      <c r="K15" s="128"/>
      <c r="L15" s="62"/>
      <c r="M15" s="62"/>
      <c r="N15" s="61"/>
      <c r="P15" s="10"/>
      <c r="Q15" s="11"/>
      <c r="R15" s="11"/>
      <c r="S15" s="12"/>
      <c r="T15" s="13"/>
      <c r="U15" s="13"/>
      <c r="V15" s="13"/>
      <c r="W15" s="13"/>
    </row>
    <row r="16" spans="1:23" s="9" customFormat="1" ht="40.9" customHeight="1">
      <c r="A16" s="52">
        <v>1.1000000000000001</v>
      </c>
      <c r="B16" s="53" t="s">
        <v>24</v>
      </c>
      <c r="C16" s="53">
        <v>13</v>
      </c>
      <c r="D16" s="53">
        <v>1</v>
      </c>
      <c r="E16" s="54">
        <v>12</v>
      </c>
      <c r="F16" s="88" t="s">
        <v>29</v>
      </c>
      <c r="G16" s="88"/>
      <c r="H16" s="88"/>
      <c r="I16" s="88"/>
      <c r="J16" s="88"/>
      <c r="K16" s="88"/>
      <c r="L16" s="55">
        <f>414*C16</f>
        <v>5382</v>
      </c>
      <c r="M16" s="73">
        <f>(L16*30)*C16</f>
        <v>2098980</v>
      </c>
      <c r="N16" s="56">
        <f>(M16*E16)*C16</f>
        <v>327440880</v>
      </c>
      <c r="P16" s="10"/>
      <c r="Q16" s="11"/>
      <c r="R16" s="11"/>
      <c r="S16" s="12"/>
      <c r="T16" s="13"/>
      <c r="U16" s="13"/>
      <c r="V16" s="13"/>
      <c r="W16" s="13"/>
    </row>
    <row r="17" spans="1:23" s="9" customFormat="1" ht="40.9" customHeight="1">
      <c r="A17" s="52">
        <v>1.2</v>
      </c>
      <c r="B17" s="53" t="s">
        <v>24</v>
      </c>
      <c r="C17" s="53">
        <v>1</v>
      </c>
      <c r="D17" s="53">
        <v>1</v>
      </c>
      <c r="E17" s="54">
        <v>12</v>
      </c>
      <c r="F17" s="154" t="s">
        <v>43</v>
      </c>
      <c r="G17" s="155"/>
      <c r="H17" s="155"/>
      <c r="I17" s="155"/>
      <c r="J17" s="155"/>
      <c r="K17" s="156"/>
      <c r="L17" s="55">
        <v>544</v>
      </c>
      <c r="M17" s="73">
        <f>L17*30</f>
        <v>16320</v>
      </c>
      <c r="N17" s="56">
        <f>M17*E17</f>
        <v>195840</v>
      </c>
      <c r="P17" s="10"/>
      <c r="Q17" s="11"/>
      <c r="R17" s="11"/>
      <c r="S17" s="12"/>
      <c r="T17" s="13"/>
      <c r="U17" s="13"/>
      <c r="V17" s="13"/>
      <c r="W17" s="13"/>
    </row>
    <row r="18" spans="1:23" s="9" customFormat="1" ht="30.6" customHeight="1">
      <c r="A18" s="63">
        <v>2</v>
      </c>
      <c r="B18" s="60"/>
      <c r="C18" s="60"/>
      <c r="D18" s="60"/>
      <c r="E18" s="64"/>
      <c r="F18" s="126" t="s">
        <v>48</v>
      </c>
      <c r="G18" s="127"/>
      <c r="H18" s="127"/>
      <c r="I18" s="127"/>
      <c r="J18" s="127"/>
      <c r="K18" s="128"/>
      <c r="L18" s="62"/>
      <c r="M18" s="62"/>
      <c r="N18" s="61"/>
      <c r="P18" s="10"/>
      <c r="Q18" s="11"/>
      <c r="R18" s="11"/>
      <c r="S18" s="12"/>
      <c r="T18" s="13"/>
      <c r="U18" s="13"/>
      <c r="V18" s="13"/>
      <c r="W18" s="13"/>
    </row>
    <row r="19" spans="1:23" s="9" customFormat="1" ht="41.45" customHeight="1">
      <c r="A19" s="52">
        <v>2.1</v>
      </c>
      <c r="B19" s="53" t="s">
        <v>24</v>
      </c>
      <c r="C19" s="53">
        <v>13</v>
      </c>
      <c r="D19" s="53">
        <v>1</v>
      </c>
      <c r="E19" s="54">
        <v>12</v>
      </c>
      <c r="F19" s="88" t="s">
        <v>29</v>
      </c>
      <c r="G19" s="88"/>
      <c r="H19" s="88"/>
      <c r="I19" s="88"/>
      <c r="J19" s="88"/>
      <c r="K19" s="88"/>
      <c r="L19" s="55">
        <f>452*C19</f>
        <v>5876</v>
      </c>
      <c r="M19" s="73">
        <f>(L19*30)*C19</f>
        <v>2291640</v>
      </c>
      <c r="N19" s="56">
        <f>(M19*E19)*C19</f>
        <v>357495840</v>
      </c>
      <c r="P19" s="10"/>
      <c r="Q19" s="11"/>
      <c r="R19" s="11"/>
      <c r="S19" s="12"/>
      <c r="T19" s="13"/>
      <c r="U19" s="13"/>
      <c r="V19" s="13"/>
      <c r="W19" s="13"/>
    </row>
    <row r="20" spans="1:23" s="9" customFormat="1" ht="41.45" customHeight="1">
      <c r="A20" s="52">
        <v>2.2000000000000002</v>
      </c>
      <c r="B20" s="53" t="s">
        <v>24</v>
      </c>
      <c r="C20" s="53">
        <v>1</v>
      </c>
      <c r="D20" s="53">
        <v>1</v>
      </c>
      <c r="E20" s="54">
        <v>12</v>
      </c>
      <c r="F20" s="88" t="s">
        <v>43</v>
      </c>
      <c r="G20" s="88"/>
      <c r="H20" s="88"/>
      <c r="I20" s="88"/>
      <c r="J20" s="88"/>
      <c r="K20" s="88"/>
      <c r="L20" s="55">
        <v>577</v>
      </c>
      <c r="M20" s="73">
        <f>L20*30</f>
        <v>17310</v>
      </c>
      <c r="N20" s="56">
        <f>M20*E20</f>
        <v>207720</v>
      </c>
      <c r="P20" s="10"/>
      <c r="Q20" s="11"/>
      <c r="R20" s="11"/>
      <c r="S20" s="12"/>
      <c r="T20" s="13"/>
      <c r="U20" s="13"/>
      <c r="V20" s="13"/>
      <c r="W20" s="13"/>
    </row>
    <row r="21" spans="1:23" s="9" customFormat="1" ht="30.6" customHeight="1">
      <c r="A21" s="63">
        <v>3</v>
      </c>
      <c r="B21" s="60"/>
      <c r="C21" s="60"/>
      <c r="D21" s="60"/>
      <c r="E21" s="64"/>
      <c r="F21" s="126" t="s">
        <v>49</v>
      </c>
      <c r="G21" s="127"/>
      <c r="H21" s="127"/>
      <c r="I21" s="127"/>
      <c r="J21" s="127"/>
      <c r="K21" s="128"/>
      <c r="L21" s="62"/>
      <c r="M21" s="62"/>
      <c r="N21" s="61"/>
      <c r="P21" s="10"/>
      <c r="Q21" s="11"/>
      <c r="R21" s="11"/>
      <c r="S21" s="12"/>
      <c r="T21" s="13"/>
      <c r="U21" s="13"/>
      <c r="V21" s="13"/>
      <c r="W21" s="13"/>
    </row>
    <row r="22" spans="1:23" s="9" customFormat="1" ht="41.45" customHeight="1">
      <c r="A22" s="52">
        <v>3.1</v>
      </c>
      <c r="B22" s="53" t="s">
        <v>24</v>
      </c>
      <c r="C22" s="53">
        <v>13</v>
      </c>
      <c r="D22" s="53">
        <v>1</v>
      </c>
      <c r="E22" s="54">
        <v>12</v>
      </c>
      <c r="F22" s="88" t="s">
        <v>29</v>
      </c>
      <c r="G22" s="88"/>
      <c r="H22" s="88"/>
      <c r="I22" s="88"/>
      <c r="J22" s="88"/>
      <c r="K22" s="88"/>
      <c r="L22" s="55">
        <f>491*C22</f>
        <v>6383</v>
      </c>
      <c r="M22" s="73">
        <f>(L22*30)*C22</f>
        <v>2489370</v>
      </c>
      <c r="N22" s="56">
        <f>(M22*E22)*C22</f>
        <v>388341720</v>
      </c>
      <c r="P22" s="10"/>
      <c r="Q22" s="11"/>
      <c r="R22" s="11"/>
      <c r="S22" s="12"/>
      <c r="T22" s="13"/>
      <c r="U22" s="13"/>
      <c r="V22" s="13"/>
      <c r="W22" s="13"/>
    </row>
    <row r="23" spans="1:23" s="9" customFormat="1" ht="41.45" customHeight="1">
      <c r="A23" s="52">
        <v>3.2</v>
      </c>
      <c r="B23" s="53" t="s">
        <v>24</v>
      </c>
      <c r="C23" s="53">
        <v>1</v>
      </c>
      <c r="D23" s="53">
        <v>1</v>
      </c>
      <c r="E23" s="54">
        <v>12</v>
      </c>
      <c r="F23" s="88" t="s">
        <v>43</v>
      </c>
      <c r="G23" s="88"/>
      <c r="H23" s="88"/>
      <c r="I23" s="88"/>
      <c r="J23" s="88"/>
      <c r="K23" s="88"/>
      <c r="L23" s="55">
        <v>611</v>
      </c>
      <c r="M23" s="73">
        <f>L23*30</f>
        <v>18330</v>
      </c>
      <c r="N23" s="56">
        <f>M23*E23</f>
        <v>219960</v>
      </c>
      <c r="P23" s="10"/>
      <c r="Q23" s="11"/>
      <c r="R23" s="11"/>
      <c r="S23" s="12"/>
      <c r="T23" s="13"/>
      <c r="U23" s="13"/>
      <c r="V23" s="13"/>
      <c r="W23" s="13"/>
    </row>
    <row r="24" spans="1:23" s="9" customFormat="1" ht="30.6" customHeight="1">
      <c r="A24" s="63">
        <v>4</v>
      </c>
      <c r="B24" s="60"/>
      <c r="C24" s="60"/>
      <c r="D24" s="60"/>
      <c r="E24" s="64"/>
      <c r="F24" s="126" t="s">
        <v>50</v>
      </c>
      <c r="G24" s="127"/>
      <c r="H24" s="127"/>
      <c r="I24" s="127"/>
      <c r="J24" s="127"/>
      <c r="K24" s="128"/>
      <c r="L24" s="62"/>
      <c r="M24" s="62"/>
      <c r="N24" s="61"/>
      <c r="P24" s="10"/>
      <c r="Q24" s="11"/>
      <c r="R24" s="11"/>
      <c r="S24" s="12"/>
      <c r="T24" s="13"/>
      <c r="U24" s="13"/>
      <c r="V24" s="13"/>
      <c r="W24" s="13"/>
    </row>
    <row r="25" spans="1:23" s="9" customFormat="1" ht="41.45" customHeight="1">
      <c r="A25" s="52">
        <v>4.0999999999999996</v>
      </c>
      <c r="B25" s="53" t="s">
        <v>24</v>
      </c>
      <c r="C25" s="53">
        <v>13</v>
      </c>
      <c r="D25" s="53">
        <v>1</v>
      </c>
      <c r="E25" s="54">
        <v>12</v>
      </c>
      <c r="F25" s="88" t="s">
        <v>29</v>
      </c>
      <c r="G25" s="88"/>
      <c r="H25" s="88"/>
      <c r="I25" s="88"/>
      <c r="J25" s="88"/>
      <c r="K25" s="88"/>
      <c r="L25" s="55">
        <f>530*C25</f>
        <v>6890</v>
      </c>
      <c r="M25" s="73">
        <f>(L25*30)*C25</f>
        <v>2687100</v>
      </c>
      <c r="N25" s="56">
        <f>(M25*E25)*C25</f>
        <v>419187600</v>
      </c>
      <c r="P25" s="10"/>
      <c r="Q25" s="11"/>
      <c r="R25" s="11"/>
      <c r="S25" s="12"/>
      <c r="T25" s="13"/>
      <c r="U25" s="13"/>
      <c r="V25" s="13"/>
      <c r="W25" s="13"/>
    </row>
    <row r="26" spans="1:23" s="9" customFormat="1" ht="41.45" customHeight="1">
      <c r="A26" s="52">
        <v>4.2</v>
      </c>
      <c r="B26" s="53" t="s">
        <v>24</v>
      </c>
      <c r="C26" s="53">
        <v>1</v>
      </c>
      <c r="D26" s="53">
        <v>1</v>
      </c>
      <c r="E26" s="54">
        <v>12</v>
      </c>
      <c r="F26" s="88" t="s">
        <v>43</v>
      </c>
      <c r="G26" s="88"/>
      <c r="H26" s="88"/>
      <c r="I26" s="88"/>
      <c r="J26" s="88"/>
      <c r="K26" s="88"/>
      <c r="L26" s="55">
        <v>645</v>
      </c>
      <c r="M26" s="73">
        <f>L26*30</f>
        <v>19350</v>
      </c>
      <c r="N26" s="56">
        <f>M26*E26</f>
        <v>232200</v>
      </c>
      <c r="P26" s="10"/>
      <c r="Q26" s="11"/>
      <c r="R26" s="11"/>
      <c r="S26" s="12"/>
      <c r="T26" s="13"/>
      <c r="U26" s="13"/>
      <c r="V26" s="13"/>
      <c r="W26" s="13"/>
    </row>
    <row r="27" spans="1:23" s="9" customFormat="1" ht="30" customHeight="1">
      <c r="A27" s="84" t="s">
        <v>17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74"/>
      <c r="N27" s="57">
        <f>N16+N17+N19+N20+N22+N23+N25+N26</f>
        <v>1493321760</v>
      </c>
      <c r="P27" s="10"/>
      <c r="Q27" s="11"/>
      <c r="R27" s="11"/>
      <c r="S27" s="12"/>
      <c r="T27" s="13"/>
      <c r="U27" s="13"/>
      <c r="V27" s="13"/>
      <c r="W27" s="13"/>
    </row>
    <row r="28" spans="1:23" s="9" customFormat="1" ht="30" customHeight="1">
      <c r="A28" s="67"/>
      <c r="B28" s="68"/>
      <c r="C28" s="68"/>
      <c r="D28" s="68"/>
      <c r="E28" s="69"/>
      <c r="F28" s="86" t="s">
        <v>22</v>
      </c>
      <c r="G28" s="87"/>
      <c r="H28" s="87"/>
      <c r="I28" s="87"/>
      <c r="J28" s="87"/>
      <c r="K28" s="87"/>
      <c r="L28" s="151">
        <v>0.18</v>
      </c>
      <c r="M28" s="152"/>
      <c r="N28" s="57">
        <f>+L28*N27</f>
        <v>268797916.80000001</v>
      </c>
      <c r="P28" s="10"/>
      <c r="Q28" s="11"/>
      <c r="R28" s="11"/>
      <c r="S28" s="12"/>
      <c r="T28" s="13"/>
      <c r="U28" s="13"/>
      <c r="V28" s="13"/>
      <c r="W28" s="13"/>
    </row>
    <row r="29" spans="1:23" s="9" customFormat="1" ht="30" customHeight="1" thickBot="1">
      <c r="A29" s="144" t="s">
        <v>23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75"/>
      <c r="N29" s="59">
        <f>+N28+N27</f>
        <v>1762119676.8</v>
      </c>
      <c r="P29" s="10"/>
      <c r="Q29" s="11"/>
      <c r="R29" s="11"/>
      <c r="S29" s="12"/>
      <c r="T29" s="13"/>
      <c r="U29" s="13"/>
      <c r="V29" s="13"/>
      <c r="W29" s="13"/>
    </row>
    <row r="30" spans="1:23" ht="14.25">
      <c r="A30" s="44"/>
      <c r="B30" s="45"/>
      <c r="C30" s="45"/>
      <c r="D30" s="45"/>
      <c r="E30" s="45"/>
      <c r="F30" s="38"/>
      <c r="G30" s="38"/>
      <c r="H30" s="38"/>
      <c r="I30" s="38"/>
      <c r="J30" s="38"/>
      <c r="K30" s="38"/>
      <c r="L30" s="46"/>
      <c r="M30" s="46"/>
      <c r="N30" s="47"/>
      <c r="P30" s="7"/>
      <c r="Q30" s="7"/>
      <c r="R30" s="14"/>
      <c r="S30" s="6"/>
      <c r="T30" s="7"/>
      <c r="U30" s="7"/>
      <c r="V30" s="7"/>
      <c r="W30" s="7"/>
    </row>
    <row r="31" spans="1:23" ht="18" customHeight="1" thickBot="1">
      <c r="A31" s="1"/>
      <c r="B31" s="25"/>
      <c r="C31" s="25"/>
      <c r="D31" s="25"/>
      <c r="E31" s="25"/>
      <c r="F31" s="146" t="s">
        <v>9</v>
      </c>
      <c r="G31" s="146"/>
      <c r="H31" s="7"/>
      <c r="I31" s="7"/>
      <c r="J31" s="7"/>
      <c r="K31" s="7"/>
      <c r="L31" s="7"/>
      <c r="M31" s="7"/>
      <c r="N31" s="26"/>
      <c r="P31" s="7"/>
      <c r="Q31" s="7"/>
      <c r="R31" s="14"/>
      <c r="S31" s="6"/>
      <c r="T31" s="7"/>
      <c r="U31" s="7"/>
      <c r="V31" s="7"/>
      <c r="W31" s="7"/>
    </row>
    <row r="32" spans="1:23" ht="32.25" customHeight="1">
      <c r="A32" s="1"/>
      <c r="B32" s="25"/>
      <c r="C32" s="25"/>
      <c r="D32" s="25"/>
      <c r="E32" s="25"/>
      <c r="F32" s="129" t="s">
        <v>5</v>
      </c>
      <c r="G32" s="121"/>
      <c r="H32" s="122"/>
      <c r="I32" s="120" t="s">
        <v>31</v>
      </c>
      <c r="J32" s="121"/>
      <c r="K32" s="121"/>
      <c r="L32" s="121" t="s">
        <v>32</v>
      </c>
      <c r="M32" s="150"/>
      <c r="N32" s="122"/>
      <c r="P32" s="7"/>
      <c r="Q32" s="7"/>
      <c r="R32" s="17"/>
      <c r="S32" s="7"/>
      <c r="T32" s="7"/>
      <c r="U32" s="7"/>
      <c r="V32" s="7"/>
      <c r="W32" s="7"/>
    </row>
    <row r="33" spans="1:23" s="15" customFormat="1" ht="23.25" customHeight="1">
      <c r="A33" s="24"/>
      <c r="B33" s="27"/>
      <c r="C33" s="27"/>
      <c r="D33" s="27"/>
      <c r="E33" s="27"/>
      <c r="F33" s="140" t="s">
        <v>6</v>
      </c>
      <c r="G33" s="141"/>
      <c r="H33" s="142"/>
      <c r="I33" s="133" t="s">
        <v>33</v>
      </c>
      <c r="J33" s="130"/>
      <c r="K33" s="130"/>
      <c r="L33" s="133" t="s">
        <v>33</v>
      </c>
      <c r="M33" s="130"/>
      <c r="N33" s="130"/>
      <c r="P33" s="16"/>
      <c r="Q33" s="16"/>
      <c r="R33" s="18"/>
      <c r="S33" s="16"/>
      <c r="T33" s="16"/>
      <c r="U33" s="16"/>
      <c r="V33" s="16"/>
      <c r="W33" s="16"/>
    </row>
    <row r="34" spans="1:23" s="15" customFormat="1" ht="23.25" customHeight="1">
      <c r="A34" s="24"/>
      <c r="B34" s="27"/>
      <c r="C34" s="27"/>
      <c r="D34" s="27"/>
      <c r="E34" s="27"/>
      <c r="F34" s="140" t="s">
        <v>10</v>
      </c>
      <c r="G34" s="141"/>
      <c r="H34" s="142"/>
      <c r="I34" s="133" t="s">
        <v>34</v>
      </c>
      <c r="J34" s="130"/>
      <c r="K34" s="130"/>
      <c r="L34" s="133" t="s">
        <v>34</v>
      </c>
      <c r="M34" s="130"/>
      <c r="N34" s="130"/>
      <c r="P34" s="16"/>
      <c r="Q34" s="16"/>
      <c r="R34" s="18"/>
      <c r="S34" s="16"/>
      <c r="T34" s="16"/>
      <c r="U34" s="16"/>
      <c r="V34" s="16"/>
      <c r="W34" s="16"/>
    </row>
    <row r="35" spans="1:23" s="15" customFormat="1" ht="23.25" customHeight="1">
      <c r="A35" s="24"/>
      <c r="B35" s="28"/>
      <c r="C35" s="28"/>
      <c r="D35" s="28"/>
      <c r="E35" s="28"/>
      <c r="F35" s="140" t="s">
        <v>7</v>
      </c>
      <c r="G35" s="141"/>
      <c r="H35" s="142"/>
      <c r="I35" s="132">
        <v>0</v>
      </c>
      <c r="J35" s="130"/>
      <c r="K35" s="130"/>
      <c r="L35" s="149">
        <v>0</v>
      </c>
      <c r="M35" s="147"/>
      <c r="N35" s="131"/>
      <c r="P35" s="16"/>
      <c r="Q35" s="16"/>
      <c r="R35" s="16"/>
      <c r="S35" s="19"/>
      <c r="T35" s="16"/>
      <c r="U35" s="16"/>
      <c r="V35" s="16"/>
      <c r="W35" s="16"/>
    </row>
    <row r="36" spans="1:23" s="15" customFormat="1" ht="23.25" customHeight="1">
      <c r="A36" s="24"/>
      <c r="B36" s="28"/>
      <c r="C36" s="28"/>
      <c r="D36" s="28"/>
      <c r="E36" s="28"/>
      <c r="F36" s="143" t="s">
        <v>38</v>
      </c>
      <c r="G36" s="141"/>
      <c r="H36" s="142"/>
      <c r="I36" s="133">
        <v>12</v>
      </c>
      <c r="J36" s="130"/>
      <c r="K36" s="130"/>
      <c r="L36" s="130">
        <v>12</v>
      </c>
      <c r="M36" s="147"/>
      <c r="N36" s="131"/>
      <c r="P36" s="16"/>
      <c r="Q36" s="16"/>
      <c r="R36" s="16"/>
      <c r="S36" s="19"/>
      <c r="T36" s="16"/>
      <c r="U36" s="16"/>
      <c r="V36" s="16"/>
      <c r="W36" s="16"/>
    </row>
    <row r="37" spans="1:23" s="15" customFormat="1" ht="23.25" customHeight="1">
      <c r="A37" s="24"/>
      <c r="B37" s="28"/>
      <c r="C37" s="28"/>
      <c r="D37" s="28"/>
      <c r="E37" s="28"/>
      <c r="F37" s="140" t="s">
        <v>11</v>
      </c>
      <c r="G37" s="141"/>
      <c r="H37" s="142"/>
      <c r="I37" s="133" t="s">
        <v>35</v>
      </c>
      <c r="J37" s="130"/>
      <c r="K37" s="130"/>
      <c r="L37" s="130" t="s">
        <v>35</v>
      </c>
      <c r="M37" s="147"/>
      <c r="N37" s="131"/>
      <c r="P37" s="16"/>
      <c r="Q37" s="16"/>
      <c r="R37" s="16"/>
      <c r="S37" s="19"/>
      <c r="T37" s="16"/>
      <c r="U37" s="16"/>
      <c r="V37" s="16"/>
      <c r="W37" s="16"/>
    </row>
    <row r="38" spans="1:23" s="15" customFormat="1" ht="23.25" customHeight="1">
      <c r="A38" s="24"/>
      <c r="B38" s="28"/>
      <c r="C38" s="28"/>
      <c r="D38" s="28"/>
      <c r="E38" s="28"/>
      <c r="F38" s="140" t="s">
        <v>36</v>
      </c>
      <c r="G38" s="141"/>
      <c r="H38" s="142"/>
      <c r="I38" s="133" t="s">
        <v>35</v>
      </c>
      <c r="J38" s="130"/>
      <c r="K38" s="130"/>
      <c r="L38" s="130" t="s">
        <v>55</v>
      </c>
      <c r="M38" s="147"/>
      <c r="N38" s="131"/>
      <c r="P38" s="16"/>
      <c r="Q38" s="16"/>
      <c r="R38" s="16"/>
      <c r="S38" s="19"/>
      <c r="T38" s="16"/>
      <c r="U38" s="16"/>
      <c r="V38" s="16"/>
      <c r="W38" s="16"/>
    </row>
    <row r="39" spans="1:23" s="15" customFormat="1" ht="23.25" customHeight="1" thickBot="1">
      <c r="A39" s="24"/>
      <c r="B39" s="28"/>
      <c r="C39" s="28"/>
      <c r="D39" s="28"/>
      <c r="E39" s="28"/>
      <c r="F39" s="137" t="s">
        <v>37</v>
      </c>
      <c r="G39" s="138"/>
      <c r="H39" s="139"/>
      <c r="I39" s="134" t="s">
        <v>39</v>
      </c>
      <c r="J39" s="135"/>
      <c r="K39" s="135"/>
      <c r="L39" s="135" t="s">
        <v>39</v>
      </c>
      <c r="M39" s="148"/>
      <c r="N39" s="136"/>
      <c r="P39" s="16"/>
      <c r="Q39" s="16"/>
      <c r="R39" s="16"/>
      <c r="S39" s="19"/>
      <c r="T39" s="16"/>
      <c r="U39" s="16"/>
      <c r="V39" s="16"/>
      <c r="W39" s="16"/>
    </row>
    <row r="40" spans="1:23" ht="13.5" thickBot="1">
      <c r="A40" s="29"/>
      <c r="B40" s="30"/>
      <c r="C40" s="30"/>
      <c r="D40" s="30"/>
      <c r="E40" s="30"/>
      <c r="F40" s="3"/>
      <c r="G40" s="3"/>
      <c r="H40" s="3"/>
      <c r="I40" s="31"/>
      <c r="J40" s="31"/>
      <c r="K40" s="31"/>
      <c r="L40" s="3"/>
      <c r="M40" s="3"/>
      <c r="N40" s="32"/>
      <c r="P40" s="7"/>
      <c r="Q40" s="7"/>
      <c r="R40" s="7"/>
      <c r="S40" s="6"/>
      <c r="T40" s="7"/>
      <c r="U40" s="7"/>
      <c r="V40" s="7"/>
      <c r="W40" s="7"/>
    </row>
    <row r="41" spans="1:23" ht="13.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2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2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2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</sheetData>
  <mergeCells count="61">
    <mergeCell ref="A1:E4"/>
    <mergeCell ref="F1:K6"/>
    <mergeCell ref="L1:N2"/>
    <mergeCell ref="L3:N3"/>
    <mergeCell ref="L4:L5"/>
    <mergeCell ref="N4:N5"/>
    <mergeCell ref="A5:E5"/>
    <mergeCell ref="A6:E6"/>
    <mergeCell ref="A10:C10"/>
    <mergeCell ref="E10:K10"/>
    <mergeCell ref="A11:C11"/>
    <mergeCell ref="E11:K11"/>
    <mergeCell ref="F13:K13"/>
    <mergeCell ref="A7:C7"/>
    <mergeCell ref="A8:C8"/>
    <mergeCell ref="E8:K8"/>
    <mergeCell ref="A9:C9"/>
    <mergeCell ref="E9:K9"/>
    <mergeCell ref="P13:R13"/>
    <mergeCell ref="A14:N14"/>
    <mergeCell ref="F20:K20"/>
    <mergeCell ref="F16:K16"/>
    <mergeCell ref="F17:K17"/>
    <mergeCell ref="F18:K18"/>
    <mergeCell ref="F19:K19"/>
    <mergeCell ref="F15:K15"/>
    <mergeCell ref="F31:G31"/>
    <mergeCell ref="F21:K21"/>
    <mergeCell ref="F22:K22"/>
    <mergeCell ref="F24:K24"/>
    <mergeCell ref="F25:K25"/>
    <mergeCell ref="F23:K23"/>
    <mergeCell ref="F26:K26"/>
    <mergeCell ref="A27:L27"/>
    <mergeCell ref="F28:K28"/>
    <mergeCell ref="A29:L29"/>
    <mergeCell ref="L28:M28"/>
    <mergeCell ref="F32:H32"/>
    <mergeCell ref="I32:K32"/>
    <mergeCell ref="L32:N32"/>
    <mergeCell ref="F33:H33"/>
    <mergeCell ref="I33:K33"/>
    <mergeCell ref="L33:N33"/>
    <mergeCell ref="F34:H34"/>
    <mergeCell ref="I34:K34"/>
    <mergeCell ref="L34:N34"/>
    <mergeCell ref="F35:H35"/>
    <mergeCell ref="I35:K35"/>
    <mergeCell ref="L35:N35"/>
    <mergeCell ref="F36:H36"/>
    <mergeCell ref="I36:K36"/>
    <mergeCell ref="L36:N36"/>
    <mergeCell ref="F37:H37"/>
    <mergeCell ref="I37:K37"/>
    <mergeCell ref="L37:N37"/>
    <mergeCell ref="F38:H38"/>
    <mergeCell ref="I38:K38"/>
    <mergeCell ref="L38:N38"/>
    <mergeCell ref="F39:H39"/>
    <mergeCell ref="I39:K39"/>
    <mergeCell ref="L39:N39"/>
  </mergeCells>
  <pageMargins left="0.39370078740157483" right="0.19685039370078741" top="0.19685039370078741" bottom="0.19685039370078741" header="0.19685039370078741" footer="0.19685039370078741"/>
  <pageSetup paperSize="9" scale="4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5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.75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cp:lastPrinted>2023-05-11T19:32:46Z</cp:lastPrinted>
  <dcterms:created xsi:type="dcterms:W3CDTF">2015-03-19T22:07:36Z</dcterms:created>
  <dcterms:modified xsi:type="dcterms:W3CDTF">2023-05-11T19:35:00Z</dcterms:modified>
</cp:coreProperties>
</file>