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firma.sharepoint.com/teams/AreadeTierras/Documentos compartidos/Propuestas OHL/Lacramarca/"/>
    </mc:Choice>
  </mc:AlternateContent>
  <xr:revisionPtr revIDLastSave="145" documentId="8_{F0A6F606-91CC-496A-B797-C286DD3E2973}" xr6:coauthVersionLast="47" xr6:coauthVersionMax="47" xr10:uidLastSave="{4F148858-5792-4E21-9EFB-6FD85D72954D}"/>
  <bookViews>
    <workbookView xWindow="-108" yWindow="-108" windowWidth="23256" windowHeight="12576" firstSheet="1" activeTab="1" xr2:uid="{00000000-000D-0000-FFFF-FFFF00000000}"/>
  </bookViews>
  <sheets>
    <sheet name="Datos" sheetId="4" state="hidden" r:id="rId1"/>
    <sheet name="Propuesta Económica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5" i="5" l="1"/>
  <c r="G16" i="5"/>
  <c r="G11" i="5"/>
  <c r="G26" i="5" l="1"/>
  <c r="G25" i="5"/>
  <c r="G24" i="5"/>
  <c r="G23" i="5"/>
  <c r="G22" i="5"/>
  <c r="G21" i="5"/>
  <c r="G20" i="5"/>
  <c r="G19" i="5"/>
  <c r="G18" i="5"/>
  <c r="G17" i="5"/>
  <c r="G10" i="5"/>
  <c r="G9" i="5"/>
  <c r="G8" i="5"/>
  <c r="G7" i="5"/>
  <c r="G6" i="5"/>
  <c r="G4" i="5" s="1"/>
  <c r="G13" i="5" l="1"/>
  <c r="G28" i="5" s="1"/>
  <c r="G33" i="5" l="1"/>
  <c r="D4" i="4"/>
  <c r="D5" i="4" s="1"/>
  <c r="G35" i="5" l="1"/>
  <c r="G37" i="5" s="1"/>
</calcChain>
</file>

<file path=xl/sharedStrings.xml><?xml version="1.0" encoding="utf-8"?>
<sst xmlns="http://schemas.openxmlformats.org/spreadsheetml/2006/main" count="55" uniqueCount="40">
  <si>
    <t xml:space="preserve">Coordinador Relaciones Comunitarias </t>
  </si>
  <si>
    <t xml:space="preserve">Relacionista Comunitario #1 </t>
  </si>
  <si>
    <t xml:space="preserve">Relacionista Comunitario #2 </t>
  </si>
  <si>
    <t>Relacionista Comunitario #3</t>
  </si>
  <si>
    <t>IGV</t>
  </si>
  <si>
    <t>Carta fianza</t>
  </si>
  <si>
    <t>BCP</t>
  </si>
  <si>
    <t>Del total de importe.</t>
  </si>
  <si>
    <t>Importe Py</t>
  </si>
  <si>
    <t>Importe CF</t>
  </si>
  <si>
    <t>Costo de CF</t>
  </si>
  <si>
    <t xml:space="preserve">Jefe de Gestión Social </t>
  </si>
  <si>
    <t>UND</t>
  </si>
  <si>
    <t>CANT</t>
  </si>
  <si>
    <t>PU</t>
  </si>
  <si>
    <t>TOTAL</t>
  </si>
  <si>
    <t>Gastos De Personal</t>
  </si>
  <si>
    <t>Mes</t>
  </si>
  <si>
    <t>Gastos operativos</t>
  </si>
  <si>
    <t>COSTO  DIRECTO</t>
  </si>
  <si>
    <t>Gastos Generales</t>
  </si>
  <si>
    <t>Utilidades</t>
  </si>
  <si>
    <t>SUBTOTAL DE COSTOS</t>
  </si>
  <si>
    <t>PRESUPUESTO TOTAL DEL PROYECTO</t>
  </si>
  <si>
    <t>EPPS</t>
  </si>
  <si>
    <t>Materiales y herramientas de trabajo</t>
  </si>
  <si>
    <t>Equipos informáticos, audiovisuales, impresiones y otros</t>
  </si>
  <si>
    <t>Camioneta 4x4 incluido conductor y combustible #1</t>
  </si>
  <si>
    <t>Camioneta 4x4 incluido conductor y combustible #2</t>
  </si>
  <si>
    <t>Global</t>
  </si>
  <si>
    <t>Alimentación profesionales</t>
  </si>
  <si>
    <t>Hospedaje profesionales</t>
  </si>
  <si>
    <t>Alimentación y hospedaje Conductor Camioneta</t>
  </si>
  <si>
    <t xml:space="preserve">Póliza SCTR Pensión </t>
  </si>
  <si>
    <t>Póliza SCTR  Salud</t>
  </si>
  <si>
    <t>Examen descarte COVID-19</t>
  </si>
  <si>
    <t>Implemento de protección contra el COVID-19</t>
  </si>
  <si>
    <t>LACRAMARCA</t>
  </si>
  <si>
    <t>GLB</t>
  </si>
  <si>
    <t>Comunicador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</si>
</sst>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_-* #,##0.0_-;\-* #,##0.0_-;_-* &quot;-&quot;??_-;_-@_-"/>
  </numFmts>
  <fonts count="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theme="8"/>
      </left>
      <right/>
      <top style="dashed">
        <color theme="8"/>
      </top>
      <bottom style="dashed">
        <color theme="8"/>
      </bottom>
      <diagonal/>
    </border>
    <border>
      <left/>
      <right/>
      <top style="dashed">
        <color theme="8"/>
      </top>
      <bottom style="dashed">
        <color theme="8"/>
      </bottom>
      <diagonal/>
    </border>
    <border>
      <left/>
      <right style="dashed">
        <color theme="8"/>
      </right>
      <top style="dashed">
        <color theme="8"/>
      </top>
      <bottom style="dashed">
        <color theme="8"/>
      </bottom>
      <diagonal/>
    </border>
    <border>
      <left style="dashed">
        <color theme="8"/>
      </left>
      <right style="dashed">
        <color theme="8"/>
      </right>
      <top style="dashed">
        <color theme="8"/>
      </top>
      <bottom style="dashed">
        <color theme="8"/>
      </bottom>
      <diagonal/>
    </border>
    <border>
      <left style="dashed">
        <color theme="8"/>
      </left>
      <right style="dashed">
        <color theme="8"/>
      </right>
      <top style="dashed">
        <color theme="8"/>
      </top>
      <bottom/>
      <diagonal/>
    </border>
    <border>
      <left/>
      <right style="dashed">
        <color theme="8"/>
      </right>
      <top style="dashed">
        <color theme="8"/>
      </top>
      <bottom/>
      <diagonal/>
    </border>
    <border>
      <left style="dashed">
        <color theme="8"/>
      </left>
      <right style="dashed">
        <color theme="8"/>
      </right>
      <top/>
      <bottom/>
      <diagonal/>
    </border>
    <border>
      <left/>
      <right style="dashed">
        <color theme="8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2" xfId="0" applyBorder="1"/>
    <xf numFmtId="0" fontId="0" fillId="0" borderId="1" xfId="0" applyBorder="1"/>
    <xf numFmtId="164" fontId="0" fillId="0" borderId="0" xfId="0" applyNumberFormat="1"/>
    <xf numFmtId="0" fontId="0" fillId="0" borderId="7" xfId="0" applyBorder="1"/>
    <xf numFmtId="164" fontId="2" fillId="0" borderId="0" xfId="0" applyNumberFormat="1" applyFont="1"/>
    <xf numFmtId="10" fontId="0" fillId="0" borderId="1" xfId="0" applyNumberFormat="1" applyBorder="1"/>
    <xf numFmtId="0" fontId="0" fillId="0" borderId="3" xfId="0" applyBorder="1"/>
    <xf numFmtId="0" fontId="0" fillId="0" borderId="4" xfId="0" applyBorder="1"/>
    <xf numFmtId="165" fontId="0" fillId="0" borderId="0" xfId="1" applyNumberFormat="1" applyFont="1" applyBorder="1"/>
    <xf numFmtId="0" fontId="0" fillId="0" borderId="5" xfId="0" applyBorder="1"/>
    <xf numFmtId="9" fontId="0" fillId="3" borderId="4" xfId="0" applyNumberFormat="1" applyFill="1" applyBorder="1"/>
    <xf numFmtId="0" fontId="0" fillId="0" borderId="6" xfId="0" applyBorder="1"/>
    <xf numFmtId="165" fontId="0" fillId="2" borderId="7" xfId="1" applyNumberFormat="1" applyFont="1" applyFill="1" applyBorder="1"/>
    <xf numFmtId="0" fontId="0" fillId="0" borderId="8" xfId="0" applyBorder="1"/>
    <xf numFmtId="0" fontId="2" fillId="4" borderId="12" xfId="0" applyFont="1" applyFill="1" applyBorder="1" applyAlignment="1">
      <alignment horizontal="center"/>
    </xf>
    <xf numFmtId="43" fontId="2" fillId="4" borderId="0" xfId="1" applyFont="1" applyFill="1" applyAlignment="1">
      <alignment horizont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164" fontId="2" fillId="4" borderId="0" xfId="1" applyNumberFormat="1" applyFont="1" applyFill="1"/>
    <xf numFmtId="43" fontId="0" fillId="0" borderId="0" xfId="1" applyFont="1" applyAlignment="1">
      <alignment horizontal="center"/>
    </xf>
    <xf numFmtId="43" fontId="0" fillId="5" borderId="13" xfId="1" applyFont="1" applyFill="1" applyBorder="1" applyAlignment="1">
      <alignment horizontal="right"/>
    </xf>
    <xf numFmtId="0" fontId="0" fillId="5" borderId="13" xfId="0" applyFill="1" applyBorder="1" applyAlignment="1">
      <alignment horizontal="left" indent="1"/>
    </xf>
    <xf numFmtId="0" fontId="0" fillId="5" borderId="14" xfId="0" applyFill="1" applyBorder="1"/>
    <xf numFmtId="166" fontId="0" fillId="5" borderId="13" xfId="1" applyNumberFormat="1" applyFont="1" applyFill="1" applyBorder="1"/>
    <xf numFmtId="164" fontId="0" fillId="5" borderId="13" xfId="1" applyNumberFormat="1" applyFont="1" applyFill="1" applyBorder="1"/>
    <xf numFmtId="43" fontId="0" fillId="5" borderId="15" xfId="1" applyFont="1" applyFill="1" applyBorder="1" applyAlignment="1">
      <alignment horizontal="right"/>
    </xf>
    <xf numFmtId="0" fontId="0" fillId="5" borderId="15" xfId="0" applyFill="1" applyBorder="1" applyAlignment="1">
      <alignment horizontal="left" indent="1"/>
    </xf>
    <xf numFmtId="0" fontId="0" fillId="5" borderId="16" xfId="0" applyFill="1" applyBorder="1"/>
    <xf numFmtId="166" fontId="0" fillId="5" borderId="15" xfId="1" applyNumberFormat="1" applyFont="1" applyFill="1" applyBorder="1"/>
    <xf numFmtId="164" fontId="0" fillId="5" borderId="15" xfId="1" applyNumberFormat="1" applyFont="1" applyFill="1" applyBorder="1"/>
    <xf numFmtId="164" fontId="2" fillId="4" borderId="0" xfId="0" applyNumberFormat="1" applyFont="1" applyFill="1"/>
    <xf numFmtId="43" fontId="0" fillId="5" borderId="13" xfId="1" applyFont="1" applyFill="1" applyBorder="1"/>
    <xf numFmtId="43" fontId="0" fillId="5" borderId="15" xfId="1" applyFont="1" applyFill="1" applyBorder="1"/>
    <xf numFmtId="0" fontId="2" fillId="0" borderId="0" xfId="0" applyFont="1"/>
    <xf numFmtId="0" fontId="2" fillId="0" borderId="0" xfId="0" applyFont="1" applyAlignment="1">
      <alignment horizontal="left"/>
    </xf>
    <xf numFmtId="0" fontId="0" fillId="5" borderId="9" xfId="0" applyFill="1" applyBorder="1" applyAlignment="1">
      <alignment horizontal="left" indent="2"/>
    </xf>
    <xf numFmtId="0" fontId="0" fillId="5" borderId="10" xfId="0" applyFill="1" applyBorder="1"/>
    <xf numFmtId="164" fontId="0" fillId="5" borderId="11" xfId="1" applyNumberFormat="1" applyFont="1" applyFill="1" applyBorder="1"/>
    <xf numFmtId="0" fontId="0" fillId="0" borderId="0" xfId="0" applyAlignment="1">
      <alignment horizontal="left" indent="2"/>
    </xf>
    <xf numFmtId="164" fontId="0" fillId="0" borderId="0" xfId="1" applyNumberFormat="1" applyFont="1" applyFill="1" applyBorder="1"/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vertical="center"/>
    </xf>
    <xf numFmtId="164" fontId="3" fillId="4" borderId="0" xfId="0" applyNumberFormat="1" applyFont="1" applyFill="1" applyAlignment="1">
      <alignment vertical="center"/>
    </xf>
    <xf numFmtId="43" fontId="0" fillId="0" borderId="0" xfId="0" applyNumberFormat="1"/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66" fontId="2" fillId="4" borderId="0" xfId="0" applyNumberFormat="1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5"/>
  <sheetViews>
    <sheetView showGridLines="0" workbookViewId="0">
      <selection activeCell="D3" sqref="D3"/>
    </sheetView>
  </sheetViews>
  <sheetFormatPr baseColWidth="10" defaultRowHeight="14.4" x14ac:dyDescent="0.3"/>
  <sheetData>
    <row r="1" spans="2:6" ht="15" thickBot="1" x14ac:dyDescent="0.35"/>
    <row r="2" spans="2:6" x14ac:dyDescent="0.3">
      <c r="B2" s="1" t="s">
        <v>5</v>
      </c>
      <c r="C2" s="2" t="s">
        <v>6</v>
      </c>
      <c r="D2" s="6">
        <v>1.8499999999999999E-2</v>
      </c>
      <c r="E2" s="2" t="s">
        <v>7</v>
      </c>
      <c r="F2" s="7"/>
    </row>
    <row r="3" spans="2:6" x14ac:dyDescent="0.3">
      <c r="B3" s="8"/>
      <c r="C3" t="s">
        <v>8</v>
      </c>
      <c r="D3" s="9">
        <v>4229000.6490430571</v>
      </c>
      <c r="F3" s="10"/>
    </row>
    <row r="4" spans="2:6" x14ac:dyDescent="0.3">
      <c r="B4" s="11">
        <v>0.1</v>
      </c>
      <c r="C4" t="s">
        <v>9</v>
      </c>
      <c r="D4" s="9">
        <f>+D3*B4</f>
        <v>422900.06490430573</v>
      </c>
      <c r="F4" s="10"/>
    </row>
    <row r="5" spans="2:6" ht="15" thickBot="1" x14ac:dyDescent="0.35">
      <c r="B5" s="12"/>
      <c r="C5" s="4" t="s">
        <v>10</v>
      </c>
      <c r="D5" s="13">
        <f>+D4*D2</f>
        <v>7823.651200729656</v>
      </c>
      <c r="E5" s="4"/>
      <c r="F5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39"/>
  <sheetViews>
    <sheetView showGridLines="0" tabSelected="1" zoomScale="80" zoomScaleNormal="80" workbookViewId="0">
      <selection activeCell="C15" sqref="C15"/>
    </sheetView>
  </sheetViews>
  <sheetFormatPr baseColWidth="10" defaultRowHeight="14.4" x14ac:dyDescent="0.3"/>
  <cols>
    <col min="2" max="2" width="7.21875" bestFit="1" customWidth="1"/>
    <col min="3" max="3" width="45.44140625" customWidth="1"/>
    <col min="4" max="4" width="6.6640625" customWidth="1"/>
    <col min="5" max="5" width="6.77734375" customWidth="1"/>
    <col min="6" max="6" width="8.6640625" customWidth="1"/>
    <col min="7" max="7" width="14" bestFit="1" customWidth="1"/>
  </cols>
  <sheetData>
    <row r="1" spans="2:9" x14ac:dyDescent="0.3">
      <c r="D1" s="45" t="s">
        <v>37</v>
      </c>
      <c r="E1" s="46"/>
      <c r="F1" s="46"/>
      <c r="G1" s="47"/>
    </row>
    <row r="2" spans="2:9" x14ac:dyDescent="0.3">
      <c r="D2" s="15" t="s">
        <v>12</v>
      </c>
      <c r="E2" s="15" t="s">
        <v>13</v>
      </c>
      <c r="F2" s="15" t="s">
        <v>14</v>
      </c>
      <c r="G2" s="15" t="s">
        <v>15</v>
      </c>
    </row>
    <row r="3" spans="2:9" ht="6" customHeight="1" x14ac:dyDescent="0.3"/>
    <row r="4" spans="2:9" x14ac:dyDescent="0.3">
      <c r="B4" s="16">
        <v>1</v>
      </c>
      <c r="C4" s="17" t="s">
        <v>16</v>
      </c>
      <c r="D4" s="18"/>
      <c r="E4" s="18"/>
      <c r="F4" s="18"/>
      <c r="G4" s="19">
        <f>+SUM(G6:G11)</f>
        <v>845000</v>
      </c>
    </row>
    <row r="5" spans="2:9" ht="4.8" customHeight="1" x14ac:dyDescent="0.3">
      <c r="B5" s="20"/>
    </row>
    <row r="6" spans="2:9" x14ac:dyDescent="0.3">
      <c r="B6" s="21">
        <v>1.01</v>
      </c>
      <c r="C6" s="22" t="s">
        <v>11</v>
      </c>
      <c r="D6" s="23" t="s">
        <v>17</v>
      </c>
      <c r="E6" s="24">
        <v>13</v>
      </c>
      <c r="F6" s="25">
        <v>30000</v>
      </c>
      <c r="G6" s="25">
        <f>+F6*E6</f>
        <v>390000</v>
      </c>
    </row>
    <row r="7" spans="2:9" x14ac:dyDescent="0.3">
      <c r="B7" s="26">
        <v>1.02</v>
      </c>
      <c r="C7" s="27" t="s">
        <v>0</v>
      </c>
      <c r="D7" s="28" t="s">
        <v>17</v>
      </c>
      <c r="E7" s="29">
        <v>13</v>
      </c>
      <c r="F7" s="30">
        <v>10500</v>
      </c>
      <c r="G7" s="30">
        <f t="shared" ref="G7:G11" si="0">+F7*E7</f>
        <v>136500</v>
      </c>
    </row>
    <row r="8" spans="2:9" x14ac:dyDescent="0.3">
      <c r="B8" s="26">
        <v>1.03</v>
      </c>
      <c r="C8" s="27" t="s">
        <v>1</v>
      </c>
      <c r="D8" s="28" t="s">
        <v>17</v>
      </c>
      <c r="E8" s="29">
        <v>13</v>
      </c>
      <c r="F8" s="30">
        <v>6500</v>
      </c>
      <c r="G8" s="30">
        <f t="shared" si="0"/>
        <v>84500</v>
      </c>
    </row>
    <row r="9" spans="2:9" x14ac:dyDescent="0.3">
      <c r="B9" s="26">
        <v>1.04</v>
      </c>
      <c r="C9" s="27" t="s">
        <v>2</v>
      </c>
      <c r="D9" s="28" t="s">
        <v>17</v>
      </c>
      <c r="E9" s="29">
        <v>13</v>
      </c>
      <c r="F9" s="30">
        <v>6500</v>
      </c>
      <c r="G9" s="30">
        <f t="shared" si="0"/>
        <v>84500</v>
      </c>
    </row>
    <row r="10" spans="2:9" x14ac:dyDescent="0.3">
      <c r="B10" s="26">
        <v>1.05</v>
      </c>
      <c r="C10" s="27" t="s">
        <v>3</v>
      </c>
      <c r="D10" s="28" t="s">
        <v>17</v>
      </c>
      <c r="E10" s="29">
        <v>13</v>
      </c>
      <c r="F10" s="30">
        <v>6500</v>
      </c>
      <c r="G10" s="30">
        <f>+F10*E10</f>
        <v>84500</v>
      </c>
    </row>
    <row r="11" spans="2:9" x14ac:dyDescent="0.3">
      <c r="B11" s="26">
        <v>1.06</v>
      </c>
      <c r="C11" s="27" t="s">
        <v>39</v>
      </c>
      <c r="D11" s="28" t="s">
        <v>17</v>
      </c>
      <c r="E11" s="29">
        <v>13</v>
      </c>
      <c r="F11" s="30">
        <v>5000</v>
      </c>
      <c r="G11" s="30">
        <f>+F11*E11</f>
        <v>65000</v>
      </c>
    </row>
    <row r="12" spans="2:9" ht="12" customHeight="1" x14ac:dyDescent="0.3"/>
    <row r="13" spans="2:9" x14ac:dyDescent="0.3">
      <c r="B13" s="16">
        <v>2</v>
      </c>
      <c r="C13" s="18" t="s">
        <v>18</v>
      </c>
      <c r="D13" s="18"/>
      <c r="E13" s="18"/>
      <c r="F13" s="18"/>
      <c r="G13" s="31">
        <f>+SUM(G15:G26)</f>
        <v>590523.02</v>
      </c>
    </row>
    <row r="14" spans="2:9" ht="4.2" customHeight="1" x14ac:dyDescent="0.3"/>
    <row r="15" spans="2:9" x14ac:dyDescent="0.3">
      <c r="B15" s="32">
        <v>2.0099999999999998</v>
      </c>
      <c r="C15" s="22" t="s">
        <v>25</v>
      </c>
      <c r="D15" s="23" t="s">
        <v>38</v>
      </c>
      <c r="E15" s="24">
        <v>2</v>
      </c>
      <c r="F15" s="25">
        <v>34424</v>
      </c>
      <c r="G15" s="25">
        <f t="shared" ref="G15:G26" si="1">+F15*E15</f>
        <v>68848</v>
      </c>
      <c r="I15" s="3"/>
    </row>
    <row r="16" spans="2:9" x14ac:dyDescent="0.3">
      <c r="B16" s="33">
        <v>2.02</v>
      </c>
      <c r="C16" s="27" t="s">
        <v>26</v>
      </c>
      <c r="D16" s="28" t="s">
        <v>38</v>
      </c>
      <c r="E16" s="29">
        <v>2</v>
      </c>
      <c r="F16" s="30">
        <v>1875</v>
      </c>
      <c r="G16" s="25">
        <f t="shared" si="1"/>
        <v>3750</v>
      </c>
      <c r="I16" s="3"/>
    </row>
    <row r="17" spans="2:14" x14ac:dyDescent="0.3">
      <c r="B17" s="33">
        <v>2.0299999999999998</v>
      </c>
      <c r="C17" s="27" t="s">
        <v>27</v>
      </c>
      <c r="D17" s="28" t="s">
        <v>17</v>
      </c>
      <c r="E17" s="29">
        <v>12</v>
      </c>
      <c r="F17" s="30">
        <v>12600</v>
      </c>
      <c r="G17" s="30">
        <f t="shared" si="1"/>
        <v>151200</v>
      </c>
      <c r="I17" s="44"/>
      <c r="L17" s="3"/>
    </row>
    <row r="18" spans="2:14" x14ac:dyDescent="0.3">
      <c r="B18" s="33">
        <v>2.04</v>
      </c>
      <c r="C18" s="27" t="s">
        <v>28</v>
      </c>
      <c r="D18" s="28" t="s">
        <v>17</v>
      </c>
      <c r="E18" s="29">
        <v>12</v>
      </c>
      <c r="F18" s="30">
        <v>12600</v>
      </c>
      <c r="G18" s="30">
        <f t="shared" si="1"/>
        <v>151200</v>
      </c>
    </row>
    <row r="19" spans="2:14" x14ac:dyDescent="0.3">
      <c r="B19" s="33">
        <v>2.0499999999999998</v>
      </c>
      <c r="C19" s="27" t="s">
        <v>24</v>
      </c>
      <c r="D19" s="28" t="s">
        <v>38</v>
      </c>
      <c r="E19" s="29">
        <v>6</v>
      </c>
      <c r="F19" s="30">
        <v>2450</v>
      </c>
      <c r="G19" s="30">
        <f t="shared" si="1"/>
        <v>14700</v>
      </c>
      <c r="I19" s="3"/>
      <c r="M19" s="3"/>
      <c r="N19" s="44"/>
    </row>
    <row r="20" spans="2:14" x14ac:dyDescent="0.3">
      <c r="B20" s="33">
        <v>2.06</v>
      </c>
      <c r="C20" s="27" t="s">
        <v>30</v>
      </c>
      <c r="D20" s="28" t="s">
        <v>29</v>
      </c>
      <c r="E20" s="29">
        <v>6</v>
      </c>
      <c r="F20" s="30">
        <v>11250</v>
      </c>
      <c r="G20" s="30">
        <f t="shared" si="1"/>
        <v>67500</v>
      </c>
      <c r="K20" s="3"/>
      <c r="L20" s="44"/>
    </row>
    <row r="21" spans="2:14" x14ac:dyDescent="0.3">
      <c r="B21" s="33">
        <v>2.0699999999999998</v>
      </c>
      <c r="C21" s="27" t="s">
        <v>31</v>
      </c>
      <c r="D21" s="28" t="s">
        <v>29</v>
      </c>
      <c r="E21" s="29">
        <v>6</v>
      </c>
      <c r="F21" s="30">
        <v>13333.33</v>
      </c>
      <c r="G21" s="30">
        <f t="shared" si="1"/>
        <v>79999.98</v>
      </c>
      <c r="I21" s="44"/>
    </row>
    <row r="22" spans="2:14" x14ac:dyDescent="0.3">
      <c r="B22" s="33">
        <v>2.08</v>
      </c>
      <c r="C22" s="27" t="s">
        <v>32</v>
      </c>
      <c r="D22" s="28" t="s">
        <v>29</v>
      </c>
      <c r="E22" s="29">
        <v>2</v>
      </c>
      <c r="F22" s="30">
        <v>12500</v>
      </c>
      <c r="G22" s="30">
        <f t="shared" si="1"/>
        <v>25000</v>
      </c>
    </row>
    <row r="23" spans="2:14" x14ac:dyDescent="0.3">
      <c r="B23" s="33">
        <v>2.09</v>
      </c>
      <c r="C23" s="27" t="s">
        <v>33</v>
      </c>
      <c r="D23" s="28" t="s">
        <v>29</v>
      </c>
      <c r="E23" s="29">
        <v>6</v>
      </c>
      <c r="F23" s="30">
        <v>1562.5</v>
      </c>
      <c r="G23" s="30">
        <f t="shared" si="1"/>
        <v>9375</v>
      </c>
      <c r="I23" s="3"/>
    </row>
    <row r="24" spans="2:14" x14ac:dyDescent="0.3">
      <c r="B24" s="33">
        <v>2.1</v>
      </c>
      <c r="C24" s="27" t="s">
        <v>34</v>
      </c>
      <c r="D24" s="28" t="s">
        <v>29</v>
      </c>
      <c r="E24" s="29">
        <v>6</v>
      </c>
      <c r="F24" s="30">
        <v>1562.5</v>
      </c>
      <c r="G24" s="30">
        <f t="shared" si="1"/>
        <v>9375</v>
      </c>
    </row>
    <row r="25" spans="2:14" x14ac:dyDescent="0.3">
      <c r="B25" s="33">
        <v>2.11</v>
      </c>
      <c r="C25" s="27" t="s">
        <v>35</v>
      </c>
      <c r="D25" s="28" t="s">
        <v>29</v>
      </c>
      <c r="E25" s="29">
        <v>6</v>
      </c>
      <c r="F25" s="30">
        <v>866.67</v>
      </c>
      <c r="G25" s="30">
        <f t="shared" si="1"/>
        <v>5200.0199999999995</v>
      </c>
      <c r="I25" s="44"/>
    </row>
    <row r="26" spans="2:14" x14ac:dyDescent="0.3">
      <c r="B26" s="33">
        <v>2.12</v>
      </c>
      <c r="C26" s="27" t="s">
        <v>36</v>
      </c>
      <c r="D26" s="28" t="s">
        <v>29</v>
      </c>
      <c r="E26" s="29">
        <v>6</v>
      </c>
      <c r="F26" s="30">
        <v>729.17</v>
      </c>
      <c r="G26" s="30">
        <f t="shared" si="1"/>
        <v>4375.0199999999995</v>
      </c>
      <c r="I26" s="44"/>
    </row>
    <row r="28" spans="2:14" x14ac:dyDescent="0.3">
      <c r="B28" s="18"/>
      <c r="C28" s="17" t="s">
        <v>19</v>
      </c>
      <c r="D28" s="18"/>
      <c r="E28" s="18"/>
      <c r="F28" s="18"/>
      <c r="G28" s="31">
        <f>+G4+G13</f>
        <v>1435523.02</v>
      </c>
    </row>
    <row r="29" spans="2:14" ht="3.6" customHeight="1" x14ac:dyDescent="0.3">
      <c r="B29" s="34"/>
      <c r="C29" s="35"/>
      <c r="D29" s="34"/>
      <c r="E29" s="34"/>
      <c r="F29" s="34"/>
      <c r="G29" s="5"/>
    </row>
    <row r="30" spans="2:14" x14ac:dyDescent="0.3">
      <c r="C30" s="36" t="s">
        <v>20</v>
      </c>
      <c r="D30" s="37"/>
      <c r="E30" s="37"/>
      <c r="F30" s="37"/>
      <c r="G30" s="38">
        <v>71776.149999999994</v>
      </c>
      <c r="H30" s="3"/>
      <c r="I30" s="3"/>
      <c r="J30" s="44"/>
    </row>
    <row r="31" spans="2:14" x14ac:dyDescent="0.3">
      <c r="C31" s="36" t="s">
        <v>21</v>
      </c>
      <c r="D31" s="37"/>
      <c r="E31" s="37"/>
      <c r="F31" s="37"/>
      <c r="G31" s="38">
        <v>119180.9</v>
      </c>
    </row>
    <row r="32" spans="2:14" ht="3" customHeight="1" x14ac:dyDescent="0.3">
      <c r="C32" s="39"/>
      <c r="G32" s="40"/>
    </row>
    <row r="33" spans="2:8" x14ac:dyDescent="0.3">
      <c r="B33" s="18"/>
      <c r="C33" s="18" t="s">
        <v>22</v>
      </c>
      <c r="D33" s="18"/>
      <c r="E33" s="18"/>
      <c r="F33" s="18"/>
      <c r="G33" s="48">
        <f>+G28+G30+G31</f>
        <v>1626480.0699999998</v>
      </c>
      <c r="H33" s="44"/>
    </row>
    <row r="34" spans="2:8" ht="4.2" customHeight="1" x14ac:dyDescent="0.3">
      <c r="B34" s="34"/>
      <c r="C34" s="34"/>
      <c r="D34" s="34"/>
      <c r="E34" s="34"/>
      <c r="F34" s="34"/>
      <c r="G34" s="5"/>
    </row>
    <row r="35" spans="2:8" x14ac:dyDescent="0.3">
      <c r="C35" s="36" t="s">
        <v>4</v>
      </c>
      <c r="D35" s="37"/>
      <c r="E35" s="37"/>
      <c r="F35" s="37"/>
      <c r="G35" s="38">
        <f>G33*0.18</f>
        <v>292766.41259999998</v>
      </c>
    </row>
    <row r="36" spans="2:8" ht="4.2" customHeight="1" x14ac:dyDescent="0.3">
      <c r="C36" s="39"/>
      <c r="G36" s="40"/>
    </row>
    <row r="37" spans="2:8" ht="18" x14ac:dyDescent="0.3">
      <c r="B37" s="18"/>
      <c r="C37" s="41" t="s">
        <v>23</v>
      </c>
      <c r="D37" s="42"/>
      <c r="E37" s="42"/>
      <c r="F37" s="42"/>
      <c r="G37" s="43">
        <f>+G33+G35</f>
        <v>1919246.4825999998</v>
      </c>
    </row>
    <row r="39" spans="2:8" x14ac:dyDescent="0.3">
      <c r="G39" s="3"/>
    </row>
  </sheetData>
  <mergeCells count="1">
    <mergeCell ref="D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5c5935-8f9a-4b33-911b-ecb2aa7661d0">
      <Terms xmlns="http://schemas.microsoft.com/office/infopath/2007/PartnerControls"/>
    </lcf76f155ced4ddcb4097134ff3c332f>
    <TaxCatchAll xmlns="5aca583f-226f-4f5c-9da2-b173a01a448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7F7C9C348A44943B99A18E4E38943FB" ma:contentTypeVersion="16" ma:contentTypeDescription="Crear nuevo documento." ma:contentTypeScope="" ma:versionID="a3922598532ae91bcc6ce763c07d554c">
  <xsd:schema xmlns:xsd="http://www.w3.org/2001/XMLSchema" xmlns:xs="http://www.w3.org/2001/XMLSchema" xmlns:p="http://schemas.microsoft.com/office/2006/metadata/properties" xmlns:ns2="1f5c5935-8f9a-4b33-911b-ecb2aa7661d0" xmlns:ns3="5aca583f-226f-4f5c-9da2-b173a01a4489" targetNamespace="http://schemas.microsoft.com/office/2006/metadata/properties" ma:root="true" ma:fieldsID="69a639ee59d13a995dc20b7d5df70402" ns2:_="" ns3:_="">
    <xsd:import namespace="1f5c5935-8f9a-4b33-911b-ecb2aa7661d0"/>
    <xsd:import namespace="5aca583f-226f-4f5c-9da2-b173a01a44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c5935-8f9a-4b33-911b-ecb2aa766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2d8dc14e-3b06-4f9e-87e4-04b3319e24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a583f-226f-4f5c-9da2-b173a01a448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6d2cd1e-5012-48af-b219-2c7355b0750b}" ma:internalName="TaxCatchAll" ma:showField="CatchAllData" ma:web="5aca583f-226f-4f5c-9da2-b173a01a44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A418FB-E23F-4E62-8397-DC64F8AD5E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1A4352-E9A3-48AB-B3C0-9052E02D1675}">
  <ds:schemaRefs>
    <ds:schemaRef ds:uri="http://schemas.openxmlformats.org/package/2006/metadata/core-properties"/>
    <ds:schemaRef ds:uri="5aca583f-226f-4f5c-9da2-b173a01a4489"/>
    <ds:schemaRef ds:uri="1f5c5935-8f9a-4b33-911b-ecb2aa7661d0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4AB181D-8AF7-40B0-9069-4C66A77F7D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5c5935-8f9a-4b33-911b-ecb2aa7661d0"/>
    <ds:schemaRef ds:uri="5aca583f-226f-4f5c-9da2-b173a01a44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Propuesta Económica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Sanchez Leon</dc:creator>
  <cp:lastModifiedBy>José Miguel Mazuré</cp:lastModifiedBy>
  <dcterms:created xsi:type="dcterms:W3CDTF">2022-05-16T18:33:26Z</dcterms:created>
  <dcterms:modified xsi:type="dcterms:W3CDTF">2022-05-24T17:07:19Z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0x01010067F7C9C348A44943B99A18E4E38943FB</vt:lpwstr>
  </property>
  <property fmtid="{D5CDD505-2E9C-101B-9397-08002B2CF9AE}" pid="3" name="MediaServiceImageTags">
    <vt:lpwstr/>
  </property>
</Properties>
</file>