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CONSOLIDADO!$A$1:$L$61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9" i="12" l="1"/>
  <c r="L18" i="12"/>
  <c r="L17" i="12"/>
  <c r="L16" i="12"/>
  <c r="L15" i="12"/>
  <c r="L19" i="11"/>
  <c r="L18" i="11"/>
  <c r="L17" i="11"/>
  <c r="L16" i="11"/>
  <c r="L15" i="11"/>
  <c r="L48" i="11" l="1"/>
  <c r="L49" i="11" s="1"/>
  <c r="L50" i="11" s="1"/>
  <c r="A14" i="12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 l="1"/>
  <c r="L43" i="12" l="1"/>
  <c r="L45" i="12" s="1"/>
  <c r="L46" i="12" s="1"/>
  <c r="L47" i="12" s="1"/>
  <c r="L44" i="12"/>
</calcChain>
</file>

<file path=xl/sharedStrings.xml><?xml version="1.0" encoding="utf-8"?>
<sst xmlns="http://schemas.openxmlformats.org/spreadsheetml/2006/main" count="98" uniqueCount="50">
  <si>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</si>
  <si>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</si>
  <si>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</si>
  <si>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</si>
  <si>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</si>
  <si>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</si>
  <si>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</si>
  <si>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</si>
  <si>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</si>
  <si>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</si>
  <si>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</si>
  <si>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</si>
  <si>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</si>
  <si>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</si>
  <si>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</si>
  <si>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</si>
  <si>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</si>
  <si>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</si>
  <si>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</si>
  <si>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</si>
  <si>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</si>
  <si>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</si>
  <si>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</si>
  <si>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</si>
  <si>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</si>
  <si>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</si>
  <si>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</si>
  <si>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</si>
  <si>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</si>
  <si>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</si>
  <si>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</si>
  <si>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</si>
  <si>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</si>
  <si>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</si>
  <si>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</si>
  <si>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NOMBRE DEL PAQUETE A LICITAR</t>
  </si>
  <si>
    <t>M3</t>
  </si>
  <si>
    <t>TRANSPORTE Y COMERCIALIZADORA MINERA SANTA CRUZ S.R.L.</t>
  </si>
  <si>
    <t>Prol. Leoncio Prado 2249, Miraflores Alto, Chimbote, Ancash.</t>
  </si>
  <si>
    <t>Miguel Chavez</t>
  </si>
  <si>
    <t>soles</t>
  </si>
  <si>
    <t>30 días</t>
  </si>
  <si>
    <t>300 dias</t>
  </si>
  <si>
    <t>30 dias</t>
  </si>
  <si>
    <t>SUMINISTRO DE AFIRMADO SUBPROYECTO A3</t>
  </si>
  <si>
    <t>SUMINISTRO DE AFIRMADO SUBPROYECTO A2-1</t>
  </si>
  <si>
    <t>SUMINISTRO DE AFIRMADO SUBPROYECTO A2-2</t>
  </si>
  <si>
    <t>SUMINISTRO DE AFIRMADO SUBPROYECTO A1</t>
  </si>
  <si>
    <t>SUMINISTRO DE AFIRMADO SUBPROYECTO PUENTE PARDO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</si>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</sst>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4" fontId="71" fillId="0" borderId="42" xfId="33" applyNumberFormat="1" applyFont="1" applyBorder="1" applyAlignment="1">
      <alignment vertical="center" wrapText="1"/>
    </xf>
    <xf numFmtId="4" fontId="72" fillId="0" borderId="42" xfId="33" applyNumberFormat="1" applyFont="1" applyBorder="1" applyAlignment="1">
      <alignment vertical="center" wrapText="1"/>
    </xf>
    <xf numFmtId="9" fontId="71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1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51" fillId="0" borderId="38" xfId="0" applyFont="1" applyBorder="1" applyAlignment="1">
      <alignment horizontal="center" vertical="center"/>
    </xf>
    <xf numFmtId="2" fontId="61" fillId="0" borderId="39" xfId="0" applyNumberFormat="1" applyFont="1" applyBorder="1" applyAlignment="1">
      <alignment horizontal="center" vertical="center" wrapText="1"/>
    </xf>
    <xf numFmtId="0" fontId="70" fillId="0" borderId="38" xfId="0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9" fontId="48" fillId="0" borderId="21" xfId="33" applyNumberFormat="1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vertical="center" wrapText="1"/>
    </xf>
    <xf numFmtId="0" fontId="58" fillId="35" borderId="40" xfId="33" applyFont="1" applyFill="1" applyBorder="1" applyAlignment="1">
      <alignment horizontal="center" vertical="center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0" fontId="73" fillId="0" borderId="54" xfId="0" applyFont="1" applyBorder="1" applyAlignment="1">
      <alignment horizontal="right" vertical="center"/>
    </xf>
    <xf numFmtId="0" fontId="73" fillId="0" borderId="55" xfId="0" applyFont="1" applyBorder="1" applyAlignment="1">
      <alignment horizontal="right" vertical="center"/>
    </xf>
    <xf numFmtId="0" fontId="73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  <xf numFmtId="4" fontId="61" fillId="0" borderId="57" xfId="0" applyNumberFormat="1" applyFont="1" applyBorder="1" applyAlignment="1">
      <alignment horizontal="center" vertical="center" wrapText="1"/>
    </xf>
    <xf numFmtId="49" fontId="74" fillId="0" borderId="57" xfId="0" applyNumberFormat="1" applyFont="1" applyBorder="1" applyAlignment="1">
      <alignment horizontal="left" vertical="center" wrapText="1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172122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136375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tabSelected="1" view="pageBreakPreview" topLeftCell="B1" zoomScale="80" zoomScaleNormal="85" zoomScaleSheetLayoutView="80" workbookViewId="0">
      <selection activeCell="H59" sqref="H59:L59"/>
    </sheetView>
  </sheetViews>
  <sheetFormatPr baseColWidth="10" defaultColWidth="11.42578125" defaultRowHeight="12.75"/>
  <cols>
    <col min="1" max="1" width="10.5703125" style="2" customWidth="1"/>
    <col min="2" max="2" width="10.85546875" style="2" customWidth="1"/>
    <col min="3" max="3" width="14.28515625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  <col min="13" max="16384" width="11.42578125" style="2"/>
  </cols>
  <sheetData>
    <row r="1" spans="1:21" ht="37.5" customHeight="1">
      <c r="A1" s="130"/>
      <c r="B1" s="131"/>
      <c r="C1" s="131"/>
      <c r="D1" s="132"/>
      <c r="E1" s="136" t="s">
        <v>22</v>
      </c>
      <c r="F1" s="137"/>
      <c r="G1" s="137"/>
      <c r="H1" s="137"/>
      <c r="I1" s="137"/>
      <c r="J1" s="138"/>
      <c r="K1" s="111"/>
      <c r="L1" s="112"/>
    </row>
    <row r="2" spans="1:21" ht="37.5" customHeight="1">
      <c r="A2" s="133"/>
      <c r="B2" s="134"/>
      <c r="C2" s="134"/>
      <c r="D2" s="135"/>
      <c r="E2" s="139"/>
      <c r="F2" s="140"/>
      <c r="G2" s="140"/>
      <c r="H2" s="140"/>
      <c r="I2" s="140"/>
      <c r="J2" s="141"/>
      <c r="K2" s="113"/>
      <c r="L2" s="114"/>
    </row>
    <row r="3" spans="1:21" ht="15.75" customHeight="1">
      <c r="A3" s="133"/>
      <c r="B3" s="134"/>
      <c r="C3" s="134"/>
      <c r="D3" s="135"/>
      <c r="E3" s="139"/>
      <c r="F3" s="140"/>
      <c r="G3" s="140"/>
      <c r="H3" s="140"/>
      <c r="I3" s="140"/>
      <c r="J3" s="141"/>
      <c r="K3" s="116" t="s">
        <v>19</v>
      </c>
      <c r="L3" s="117"/>
    </row>
    <row r="4" spans="1:21" ht="15.75" customHeight="1">
      <c r="A4" s="133"/>
      <c r="B4" s="134"/>
      <c r="C4" s="134"/>
      <c r="D4" s="135"/>
      <c r="E4" s="139"/>
      <c r="F4" s="140"/>
      <c r="G4" s="140"/>
      <c r="H4" s="140"/>
      <c r="I4" s="140"/>
      <c r="J4" s="141"/>
      <c r="K4" s="120" t="s">
        <v>18</v>
      </c>
      <c r="L4" s="122"/>
    </row>
    <row r="5" spans="1:21" ht="15.75" customHeight="1">
      <c r="A5" s="124" t="s">
        <v>23</v>
      </c>
      <c r="B5" s="125"/>
      <c r="C5" s="125"/>
      <c r="D5" s="126"/>
      <c r="E5" s="139"/>
      <c r="F5" s="140"/>
      <c r="G5" s="140"/>
      <c r="H5" s="140"/>
      <c r="I5" s="140"/>
      <c r="J5" s="141"/>
      <c r="K5" s="121"/>
      <c r="L5" s="123"/>
    </row>
    <row r="6" spans="1:21" ht="12" customHeight="1" thickBot="1">
      <c r="A6" s="127" t="s">
        <v>24</v>
      </c>
      <c r="B6" s="128"/>
      <c r="C6" s="128"/>
      <c r="D6" s="129"/>
      <c r="E6" s="142"/>
      <c r="F6" s="143"/>
      <c r="G6" s="143"/>
      <c r="H6" s="143"/>
      <c r="I6" s="143"/>
      <c r="J6" s="144"/>
      <c r="K6" s="60"/>
      <c r="L6" s="37"/>
    </row>
    <row r="7" spans="1:21" s="4" customFormat="1" ht="16.5">
      <c r="A7" s="145" t="s">
        <v>17</v>
      </c>
      <c r="B7" s="146"/>
      <c r="C7" s="146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88" t="s">
        <v>0</v>
      </c>
      <c r="B8" s="89"/>
      <c r="C8" s="89"/>
      <c r="D8" s="118" t="s">
        <v>37</v>
      </c>
      <c r="E8" s="118"/>
      <c r="F8" s="118"/>
      <c r="G8" s="118"/>
      <c r="H8" s="118"/>
      <c r="I8" s="118"/>
      <c r="J8" s="118"/>
      <c r="K8" s="40"/>
      <c r="L8" s="41"/>
      <c r="N8" s="42"/>
    </row>
    <row r="9" spans="1:21" s="39" customFormat="1" ht="16.5" customHeight="1">
      <c r="A9" s="88" t="s">
        <v>1</v>
      </c>
      <c r="B9" s="89"/>
      <c r="C9" s="89"/>
      <c r="D9" s="118" t="s">
        <v>38</v>
      </c>
      <c r="E9" s="118"/>
      <c r="F9" s="118"/>
      <c r="G9" s="118"/>
      <c r="H9" s="118"/>
      <c r="I9" s="118"/>
      <c r="J9" s="118"/>
      <c r="K9" s="40"/>
      <c r="L9" s="41"/>
      <c r="N9" s="42"/>
    </row>
    <row r="10" spans="1:21" s="39" customFormat="1" ht="16.5" customHeight="1">
      <c r="A10" s="88" t="s">
        <v>2</v>
      </c>
      <c r="B10" s="89"/>
      <c r="C10" s="89"/>
      <c r="D10" s="118">
        <v>922580718</v>
      </c>
      <c r="E10" s="118"/>
      <c r="F10" s="118"/>
      <c r="G10" s="118"/>
      <c r="H10" s="118"/>
      <c r="I10" s="118"/>
      <c r="J10" s="118"/>
      <c r="K10" s="40"/>
      <c r="L10" s="41"/>
      <c r="N10" s="42"/>
    </row>
    <row r="11" spans="1:21" s="39" customFormat="1" ht="16.5" customHeight="1">
      <c r="A11" s="88" t="s">
        <v>3</v>
      </c>
      <c r="B11" s="89"/>
      <c r="C11" s="89"/>
      <c r="D11" s="118" t="s">
        <v>39</v>
      </c>
      <c r="E11" s="118"/>
      <c r="F11" s="118"/>
      <c r="G11" s="118"/>
      <c r="H11" s="118"/>
      <c r="I11" s="118"/>
      <c r="J11" s="118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25</v>
      </c>
      <c r="L12" s="63">
        <v>44993</v>
      </c>
    </row>
    <row r="13" spans="1:21" ht="40.15" customHeight="1" thickBot="1">
      <c r="A13" s="44" t="s">
        <v>10</v>
      </c>
      <c r="B13" s="45" t="s">
        <v>4</v>
      </c>
      <c r="C13" s="45" t="s">
        <v>5</v>
      </c>
      <c r="D13" s="45"/>
      <c r="E13" s="119" t="s">
        <v>6</v>
      </c>
      <c r="F13" s="119"/>
      <c r="G13" s="119"/>
      <c r="H13" s="119"/>
      <c r="I13" s="119"/>
      <c r="J13" s="119"/>
      <c r="K13" s="47" t="s">
        <v>16</v>
      </c>
      <c r="L13" s="48" t="s">
        <v>15</v>
      </c>
      <c r="N13" s="115"/>
      <c r="O13" s="115"/>
      <c r="P13" s="115"/>
      <c r="Q13" s="6"/>
      <c r="R13" s="7"/>
      <c r="S13" s="7"/>
      <c r="T13" s="7"/>
      <c r="U13" s="7"/>
    </row>
    <row r="14" spans="1:21" ht="27" customHeight="1">
      <c r="A14" s="90" t="s">
        <v>35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2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49">
        <v>1</v>
      </c>
      <c r="B15" s="50" t="s">
        <v>36</v>
      </c>
      <c r="C15" s="159">
        <v>10546</v>
      </c>
      <c r="D15" s="61"/>
      <c r="E15" s="160" t="s">
        <v>44</v>
      </c>
      <c r="F15" s="160"/>
      <c r="G15" s="160"/>
      <c r="H15" s="160"/>
      <c r="I15" s="160"/>
      <c r="J15" s="160"/>
      <c r="K15" s="52">
        <v>23.442799999999998</v>
      </c>
      <c r="L15" s="53">
        <f>+K15*C15</f>
        <v>247227.76879999999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49">
        <v>2</v>
      </c>
      <c r="B16" s="50" t="s">
        <v>36</v>
      </c>
      <c r="C16" s="159">
        <v>14995</v>
      </c>
      <c r="D16" s="61"/>
      <c r="E16" s="160" t="s">
        <v>45</v>
      </c>
      <c r="F16" s="160"/>
      <c r="G16" s="160"/>
      <c r="H16" s="160"/>
      <c r="I16" s="160"/>
      <c r="J16" s="160"/>
      <c r="K16" s="52">
        <v>23.442799999999998</v>
      </c>
      <c r="L16" s="53">
        <f>+K16*C16</f>
        <v>351524.78599999996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49">
        <v>3</v>
      </c>
      <c r="B17" s="50" t="s">
        <v>36</v>
      </c>
      <c r="C17" s="159">
        <v>14995</v>
      </c>
      <c r="D17" s="64"/>
      <c r="E17" s="160" t="s">
        <v>46</v>
      </c>
      <c r="F17" s="160"/>
      <c r="G17" s="160"/>
      <c r="H17" s="160"/>
      <c r="I17" s="160"/>
      <c r="J17" s="160"/>
      <c r="K17" s="52">
        <v>23.442799999999998</v>
      </c>
      <c r="L17" s="53">
        <f>+K17*C17</f>
        <v>351524.78599999996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49">
        <v>4</v>
      </c>
      <c r="B18" s="50" t="s">
        <v>36</v>
      </c>
      <c r="C18" s="159">
        <v>4986</v>
      </c>
      <c r="D18" s="64"/>
      <c r="E18" s="160" t="s">
        <v>47</v>
      </c>
      <c r="F18" s="160"/>
      <c r="G18" s="160"/>
      <c r="H18" s="160"/>
      <c r="I18" s="160"/>
      <c r="J18" s="160"/>
      <c r="K18" s="52">
        <v>23.442799999999998</v>
      </c>
      <c r="L18" s="53">
        <f>+K18*C18</f>
        <v>116885.8008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49">
        <v>5</v>
      </c>
      <c r="B19" s="50" t="s">
        <v>36</v>
      </c>
      <c r="C19" s="159">
        <v>158356</v>
      </c>
      <c r="D19" s="64"/>
      <c r="E19" s="160" t="s">
        <v>48</v>
      </c>
      <c r="F19" s="160"/>
      <c r="G19" s="160"/>
      <c r="H19" s="160"/>
      <c r="I19" s="160"/>
      <c r="J19" s="160"/>
      <c r="K19" s="52">
        <v>23.442799999999998</v>
      </c>
      <c r="L19" s="53">
        <f>+K19*C19</f>
        <v>3712308.0367999999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49"/>
      <c r="B20" s="50"/>
      <c r="C20" s="51"/>
      <c r="D20" s="64"/>
      <c r="E20" s="104"/>
      <c r="F20" s="105"/>
      <c r="G20" s="105"/>
      <c r="H20" s="105"/>
      <c r="I20" s="105"/>
      <c r="J20" s="106"/>
      <c r="K20" s="52"/>
      <c r="L20" s="53">
        <f t="shared" ref="L20:L47" si="0">+K20*C20</f>
        <v>0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76"/>
      <c r="B21" s="50"/>
      <c r="C21" s="51"/>
      <c r="D21" s="64"/>
      <c r="E21" s="104"/>
      <c r="F21" s="105"/>
      <c r="G21" s="105"/>
      <c r="H21" s="105"/>
      <c r="I21" s="105"/>
      <c r="J21" s="106"/>
      <c r="K21" s="52"/>
      <c r="L21" s="53">
        <f t="shared" si="0"/>
        <v>0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76"/>
      <c r="B22" s="50"/>
      <c r="C22" s="77"/>
      <c r="D22" s="64"/>
      <c r="E22" s="104"/>
      <c r="F22" s="105"/>
      <c r="G22" s="105"/>
      <c r="H22" s="105"/>
      <c r="I22" s="105"/>
      <c r="J22" s="106"/>
      <c r="K22" s="52"/>
      <c r="L22" s="53">
        <f t="shared" si="0"/>
        <v>0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49"/>
      <c r="B23" s="50"/>
      <c r="C23" s="51"/>
      <c r="D23" s="64"/>
      <c r="E23" s="104"/>
      <c r="F23" s="105"/>
      <c r="G23" s="105"/>
      <c r="H23" s="105"/>
      <c r="I23" s="105"/>
      <c r="J23" s="106"/>
      <c r="K23" s="52"/>
      <c r="L23" s="53">
        <f t="shared" si="0"/>
        <v>0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76"/>
      <c r="B24" s="50"/>
      <c r="C24" s="51"/>
      <c r="D24" s="64"/>
      <c r="E24" s="104"/>
      <c r="F24" s="105"/>
      <c r="G24" s="105"/>
      <c r="H24" s="105"/>
      <c r="I24" s="105"/>
      <c r="J24" s="106"/>
      <c r="K24" s="52"/>
      <c r="L24" s="53">
        <f t="shared" si="0"/>
        <v>0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78"/>
      <c r="B25" s="50"/>
      <c r="C25" s="51"/>
      <c r="D25" s="64"/>
      <c r="E25" s="104"/>
      <c r="F25" s="105"/>
      <c r="G25" s="105"/>
      <c r="H25" s="105"/>
      <c r="I25" s="105"/>
      <c r="J25" s="106"/>
      <c r="K25" s="52"/>
      <c r="L25" s="53">
        <f t="shared" si="0"/>
        <v>0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78"/>
      <c r="B26" s="50"/>
      <c r="C26" s="51"/>
      <c r="D26" s="64"/>
      <c r="E26" s="104"/>
      <c r="F26" s="105"/>
      <c r="G26" s="105"/>
      <c r="H26" s="105"/>
      <c r="I26" s="105"/>
      <c r="J26" s="106"/>
      <c r="K26" s="52"/>
      <c r="L26" s="53">
        <f t="shared" si="0"/>
        <v>0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76"/>
      <c r="B27" s="50"/>
      <c r="C27" s="51"/>
      <c r="D27" s="64"/>
      <c r="E27" s="104"/>
      <c r="F27" s="105"/>
      <c r="G27" s="105"/>
      <c r="H27" s="105"/>
      <c r="I27" s="105"/>
      <c r="J27" s="106"/>
      <c r="K27" s="52"/>
      <c r="L27" s="53">
        <f t="shared" si="0"/>
        <v>0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0" customHeight="1">
      <c r="A28" s="78"/>
      <c r="B28" s="50"/>
      <c r="C28" s="51"/>
      <c r="D28" s="64"/>
      <c r="E28" s="104"/>
      <c r="F28" s="105"/>
      <c r="G28" s="105"/>
      <c r="H28" s="105"/>
      <c r="I28" s="105"/>
      <c r="J28" s="106"/>
      <c r="K28" s="52"/>
      <c r="L28" s="53">
        <f t="shared" si="0"/>
        <v>0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0" customHeight="1">
      <c r="A29" s="78"/>
      <c r="B29" s="50"/>
      <c r="C29" s="51"/>
      <c r="D29" s="64"/>
      <c r="E29" s="104"/>
      <c r="F29" s="105"/>
      <c r="G29" s="105"/>
      <c r="H29" s="105"/>
      <c r="I29" s="105"/>
      <c r="J29" s="106"/>
      <c r="K29" s="52"/>
      <c r="L29" s="53">
        <f t="shared" si="0"/>
        <v>0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30" customHeight="1">
      <c r="A30" s="78"/>
      <c r="B30" s="50"/>
      <c r="C30" s="51"/>
      <c r="D30" s="64"/>
      <c r="E30" s="104"/>
      <c r="F30" s="105"/>
      <c r="G30" s="105"/>
      <c r="H30" s="105"/>
      <c r="I30" s="105"/>
      <c r="J30" s="106"/>
      <c r="K30" s="52"/>
      <c r="L30" s="53">
        <f t="shared" si="0"/>
        <v>0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30" customHeight="1">
      <c r="A31" s="78"/>
      <c r="B31" s="50"/>
      <c r="C31" s="51"/>
      <c r="D31" s="64"/>
      <c r="E31" s="104"/>
      <c r="F31" s="105"/>
      <c r="G31" s="105"/>
      <c r="H31" s="105"/>
      <c r="I31" s="105"/>
      <c r="J31" s="106"/>
      <c r="K31" s="52"/>
      <c r="L31" s="53">
        <f t="shared" si="0"/>
        <v>0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30" customHeight="1">
      <c r="A32" s="76"/>
      <c r="B32" s="50"/>
      <c r="C32" s="51"/>
      <c r="D32" s="64"/>
      <c r="E32" s="104"/>
      <c r="F32" s="105"/>
      <c r="G32" s="105"/>
      <c r="H32" s="105"/>
      <c r="I32" s="105"/>
      <c r="J32" s="106"/>
      <c r="K32" s="52"/>
      <c r="L32" s="53">
        <f t="shared" si="0"/>
        <v>0</v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30" customHeight="1">
      <c r="A33" s="78"/>
      <c r="B33" s="50"/>
      <c r="C33" s="51"/>
      <c r="D33" s="64"/>
      <c r="E33" s="104"/>
      <c r="F33" s="105"/>
      <c r="G33" s="105"/>
      <c r="H33" s="105"/>
      <c r="I33" s="105"/>
      <c r="J33" s="106"/>
      <c r="K33" s="52"/>
      <c r="L33" s="53">
        <f t="shared" si="0"/>
        <v>0</v>
      </c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78"/>
      <c r="B34" s="50"/>
      <c r="C34" s="51"/>
      <c r="D34" s="64"/>
      <c r="E34" s="104"/>
      <c r="F34" s="105"/>
      <c r="G34" s="105"/>
      <c r="H34" s="105"/>
      <c r="I34" s="105"/>
      <c r="J34" s="106"/>
      <c r="K34" s="52"/>
      <c r="L34" s="53">
        <f t="shared" si="0"/>
        <v>0</v>
      </c>
      <c r="N34" s="10"/>
      <c r="O34" s="11"/>
      <c r="P34" s="11"/>
      <c r="Q34" s="12"/>
      <c r="R34" s="13"/>
      <c r="S34" s="13"/>
      <c r="T34" s="13"/>
      <c r="U34" s="13"/>
    </row>
    <row r="35" spans="1:21" s="9" customFormat="1" ht="30" customHeight="1">
      <c r="A35" s="49"/>
      <c r="B35" s="50"/>
      <c r="C35" s="51"/>
      <c r="D35" s="64"/>
      <c r="E35" s="104"/>
      <c r="F35" s="105"/>
      <c r="G35" s="105"/>
      <c r="H35" s="105"/>
      <c r="I35" s="105"/>
      <c r="J35" s="106"/>
      <c r="K35" s="52"/>
      <c r="L35" s="53">
        <f t="shared" si="0"/>
        <v>0</v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76"/>
      <c r="B36" s="50"/>
      <c r="C36" s="51"/>
      <c r="D36" s="64"/>
      <c r="E36" s="104"/>
      <c r="F36" s="105"/>
      <c r="G36" s="105"/>
      <c r="H36" s="105"/>
      <c r="I36" s="105"/>
      <c r="J36" s="106"/>
      <c r="K36" s="52"/>
      <c r="L36" s="53">
        <f t="shared" si="0"/>
        <v>0</v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30" customHeight="1">
      <c r="A37" s="78"/>
      <c r="B37" s="50"/>
      <c r="C37" s="51"/>
      <c r="D37" s="64"/>
      <c r="E37" s="104"/>
      <c r="F37" s="105"/>
      <c r="G37" s="105"/>
      <c r="H37" s="105"/>
      <c r="I37" s="105"/>
      <c r="J37" s="106"/>
      <c r="K37" s="52"/>
      <c r="L37" s="53">
        <f t="shared" si="0"/>
        <v>0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30" customHeight="1">
      <c r="A38" s="78"/>
      <c r="B38" s="50"/>
      <c r="C38" s="51"/>
      <c r="D38" s="64"/>
      <c r="E38" s="104"/>
      <c r="F38" s="105"/>
      <c r="G38" s="105"/>
      <c r="H38" s="105"/>
      <c r="I38" s="105"/>
      <c r="J38" s="106"/>
      <c r="K38" s="52"/>
      <c r="L38" s="53">
        <f t="shared" si="0"/>
        <v>0</v>
      </c>
      <c r="N38" s="10"/>
      <c r="O38" s="11"/>
      <c r="P38" s="11"/>
      <c r="Q38" s="12"/>
      <c r="R38" s="13"/>
      <c r="S38" s="13"/>
      <c r="T38" s="13"/>
      <c r="U38" s="13"/>
    </row>
    <row r="39" spans="1:21" s="9" customFormat="1" ht="30" customHeight="1">
      <c r="A39" s="78"/>
      <c r="B39" s="50"/>
      <c r="C39" s="77"/>
      <c r="D39" s="64"/>
      <c r="E39" s="104"/>
      <c r="F39" s="105"/>
      <c r="G39" s="105"/>
      <c r="H39" s="105"/>
      <c r="I39" s="105"/>
      <c r="J39" s="106"/>
      <c r="K39" s="52"/>
      <c r="L39" s="53">
        <f t="shared" si="0"/>
        <v>0</v>
      </c>
      <c r="N39" s="10"/>
      <c r="O39" s="11"/>
      <c r="P39" s="11"/>
      <c r="Q39" s="12"/>
      <c r="R39" s="13"/>
      <c r="S39" s="13"/>
      <c r="T39" s="13"/>
      <c r="U39" s="13"/>
    </row>
    <row r="40" spans="1:21" s="9" customFormat="1" ht="30" customHeight="1">
      <c r="A40" s="78"/>
      <c r="B40" s="50"/>
      <c r="C40" s="77"/>
      <c r="D40" s="64"/>
      <c r="E40" s="104"/>
      <c r="F40" s="105"/>
      <c r="G40" s="105"/>
      <c r="H40" s="105"/>
      <c r="I40" s="105"/>
      <c r="J40" s="106"/>
      <c r="K40" s="52"/>
      <c r="L40" s="53">
        <f t="shared" si="0"/>
        <v>0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30" customHeight="1">
      <c r="A41" s="78"/>
      <c r="B41" s="50"/>
      <c r="C41" s="51"/>
      <c r="D41" s="64"/>
      <c r="E41" s="104"/>
      <c r="F41" s="105"/>
      <c r="G41" s="105"/>
      <c r="H41" s="105"/>
      <c r="I41" s="105"/>
      <c r="J41" s="106"/>
      <c r="K41" s="52"/>
      <c r="L41" s="53">
        <f t="shared" si="0"/>
        <v>0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30" customHeight="1">
      <c r="A42" s="78"/>
      <c r="B42" s="50"/>
      <c r="C42" s="77"/>
      <c r="D42" s="64"/>
      <c r="E42" s="104"/>
      <c r="F42" s="105"/>
      <c r="G42" s="105"/>
      <c r="H42" s="105"/>
      <c r="I42" s="105"/>
      <c r="J42" s="106"/>
      <c r="K42" s="52"/>
      <c r="L42" s="53">
        <f t="shared" si="0"/>
        <v>0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>
      <c r="A43" s="78"/>
      <c r="B43" s="50"/>
      <c r="C43" s="51"/>
      <c r="D43" s="64"/>
      <c r="E43" s="104"/>
      <c r="F43" s="105"/>
      <c r="G43" s="105"/>
      <c r="H43" s="105"/>
      <c r="I43" s="105"/>
      <c r="J43" s="106"/>
      <c r="K43" s="52"/>
      <c r="L43" s="53">
        <f t="shared" si="0"/>
        <v>0</v>
      </c>
      <c r="N43" s="10"/>
      <c r="O43" s="11"/>
      <c r="P43" s="11"/>
      <c r="Q43" s="12"/>
      <c r="R43" s="13"/>
      <c r="S43" s="13"/>
      <c r="T43" s="13"/>
      <c r="U43" s="13"/>
    </row>
    <row r="44" spans="1:21" s="9" customFormat="1" ht="30" customHeight="1">
      <c r="A44" s="78"/>
      <c r="B44" s="50"/>
      <c r="C44" s="51"/>
      <c r="D44" s="64"/>
      <c r="E44" s="104"/>
      <c r="F44" s="105"/>
      <c r="G44" s="105"/>
      <c r="H44" s="105"/>
      <c r="I44" s="105"/>
      <c r="J44" s="106"/>
      <c r="K44" s="52"/>
      <c r="L44" s="53">
        <f t="shared" si="0"/>
        <v>0</v>
      </c>
      <c r="N44" s="10"/>
      <c r="O44" s="11"/>
      <c r="P44" s="11"/>
      <c r="Q44" s="12"/>
      <c r="R44" s="13"/>
      <c r="S44" s="13"/>
      <c r="T44" s="13"/>
      <c r="U44" s="13"/>
    </row>
    <row r="45" spans="1:21" s="9" customFormat="1" ht="30" customHeight="1">
      <c r="A45" s="76"/>
      <c r="B45" s="50"/>
      <c r="C45" s="51"/>
      <c r="D45" s="64"/>
      <c r="E45" s="104"/>
      <c r="F45" s="105"/>
      <c r="G45" s="105"/>
      <c r="H45" s="105"/>
      <c r="I45" s="105"/>
      <c r="J45" s="106"/>
      <c r="K45" s="52"/>
      <c r="L45" s="53">
        <f t="shared" si="0"/>
        <v>0</v>
      </c>
      <c r="N45" s="10"/>
      <c r="O45" s="11"/>
      <c r="P45" s="11"/>
      <c r="Q45" s="12"/>
      <c r="R45" s="13"/>
      <c r="S45" s="13"/>
      <c r="T45" s="13"/>
      <c r="U45" s="13"/>
    </row>
    <row r="46" spans="1:21" s="9" customFormat="1" ht="30" customHeight="1">
      <c r="A46" s="78"/>
      <c r="B46" s="50"/>
      <c r="C46" s="51"/>
      <c r="D46" s="64"/>
      <c r="E46" s="104"/>
      <c r="F46" s="105"/>
      <c r="G46" s="105"/>
      <c r="H46" s="105"/>
      <c r="I46" s="105"/>
      <c r="J46" s="106"/>
      <c r="K46" s="52"/>
      <c r="L46" s="53">
        <f t="shared" si="0"/>
        <v>0</v>
      </c>
      <c r="N46" s="10"/>
      <c r="O46" s="11"/>
      <c r="P46" s="11"/>
      <c r="Q46" s="12"/>
      <c r="R46" s="13"/>
      <c r="S46" s="13"/>
      <c r="T46" s="13"/>
      <c r="U46" s="13"/>
    </row>
    <row r="47" spans="1:21" s="9" customFormat="1" ht="30" customHeight="1">
      <c r="A47" s="78"/>
      <c r="B47" s="50"/>
      <c r="C47" s="51"/>
      <c r="D47" s="64"/>
      <c r="E47" s="104"/>
      <c r="F47" s="105"/>
      <c r="G47" s="105"/>
      <c r="H47" s="105"/>
      <c r="I47" s="105"/>
      <c r="J47" s="106"/>
      <c r="K47" s="52"/>
      <c r="L47" s="53">
        <f t="shared" si="0"/>
        <v>0</v>
      </c>
      <c r="N47" s="10"/>
      <c r="O47" s="11"/>
      <c r="P47" s="11"/>
      <c r="Q47" s="12"/>
      <c r="R47" s="13"/>
      <c r="S47" s="13"/>
      <c r="T47" s="13"/>
      <c r="U47" s="13"/>
    </row>
    <row r="48" spans="1:21" s="9" customFormat="1" ht="30" customHeight="1">
      <c r="A48" s="85" t="s">
        <v>21</v>
      </c>
      <c r="B48" s="86"/>
      <c r="C48" s="86"/>
      <c r="D48" s="86"/>
      <c r="E48" s="86"/>
      <c r="F48" s="86"/>
      <c r="G48" s="86"/>
      <c r="H48" s="86"/>
      <c r="I48" s="86"/>
      <c r="J48" s="86"/>
      <c r="K48" s="87"/>
      <c r="L48" s="53">
        <f>L15+L16+L17+L18+L19</f>
        <v>4779471.1783999996</v>
      </c>
      <c r="N48" s="10"/>
      <c r="O48" s="11"/>
      <c r="P48" s="11"/>
      <c r="Q48" s="12"/>
      <c r="R48" s="13"/>
      <c r="S48" s="13"/>
      <c r="T48" s="13"/>
      <c r="U48" s="13"/>
    </row>
    <row r="49" spans="1:21" s="9" customFormat="1" ht="30" customHeight="1">
      <c r="A49" s="49"/>
      <c r="B49" s="50"/>
      <c r="C49" s="51"/>
      <c r="D49" s="61"/>
      <c r="E49" s="147" t="s">
        <v>31</v>
      </c>
      <c r="F49" s="148"/>
      <c r="G49" s="148"/>
      <c r="H49" s="148"/>
      <c r="I49" s="148"/>
      <c r="J49" s="149"/>
      <c r="K49" s="68">
        <v>0.18</v>
      </c>
      <c r="L49" s="69">
        <f>0.18*L48</f>
        <v>860304.81211199996</v>
      </c>
      <c r="N49" s="10"/>
      <c r="O49" s="11"/>
      <c r="P49" s="11"/>
      <c r="Q49" s="12"/>
      <c r="R49" s="13"/>
      <c r="S49" s="13"/>
      <c r="T49" s="13"/>
      <c r="U49" s="13"/>
    </row>
    <row r="50" spans="1:21" s="9" customFormat="1" ht="30" customHeight="1" thickBot="1">
      <c r="A50" s="85" t="s">
        <v>34</v>
      </c>
      <c r="B50" s="86"/>
      <c r="C50" s="86"/>
      <c r="D50" s="86"/>
      <c r="E50" s="86"/>
      <c r="F50" s="86"/>
      <c r="G50" s="86"/>
      <c r="H50" s="86"/>
      <c r="I50" s="86"/>
      <c r="J50" s="86"/>
      <c r="K50" s="87"/>
      <c r="L50" s="54">
        <f>+L49+L48</f>
        <v>5639775.9905119995</v>
      </c>
      <c r="N50" s="10"/>
      <c r="O50" s="11"/>
      <c r="P50" s="11"/>
      <c r="Q50" s="12"/>
      <c r="R50" s="13"/>
      <c r="S50" s="13"/>
      <c r="T50" s="13"/>
      <c r="U50" s="13"/>
    </row>
    <row r="51" spans="1:21" ht="14.25">
      <c r="A51" s="24"/>
      <c r="B51" s="25"/>
      <c r="C51" s="25"/>
      <c r="D51" s="25"/>
      <c r="E51" s="43"/>
      <c r="F51" s="43"/>
      <c r="G51" s="43"/>
      <c r="H51" s="43"/>
      <c r="I51" s="26"/>
      <c r="J51" s="26"/>
      <c r="K51" s="27"/>
      <c r="L51" s="28"/>
      <c r="N51" s="7"/>
      <c r="O51" s="7"/>
      <c r="P51" s="14"/>
      <c r="Q51" s="6"/>
      <c r="R51" s="7"/>
      <c r="S51" s="7"/>
      <c r="T51" s="7"/>
      <c r="U51" s="7"/>
    </row>
    <row r="52" spans="1:21" ht="18" customHeight="1" thickBot="1">
      <c r="A52" s="1"/>
      <c r="B52" s="30"/>
      <c r="C52" s="30"/>
      <c r="D52" s="30"/>
      <c r="E52" s="103" t="s">
        <v>11</v>
      </c>
      <c r="F52" s="103"/>
      <c r="G52" s="7"/>
      <c r="H52" s="7"/>
      <c r="I52" s="7"/>
      <c r="J52" s="7"/>
      <c r="K52" s="7"/>
      <c r="L52" s="31"/>
      <c r="N52" s="7"/>
      <c r="O52" s="7"/>
      <c r="P52" s="14"/>
      <c r="Q52" s="6"/>
      <c r="R52" s="7"/>
      <c r="S52" s="7"/>
      <c r="T52" s="7"/>
      <c r="U52" s="7"/>
    </row>
    <row r="53" spans="1:21" ht="32.25" customHeight="1" thickBot="1">
      <c r="A53" s="1"/>
      <c r="B53" s="30"/>
      <c r="C53" s="30"/>
      <c r="D53" s="30"/>
      <c r="E53" s="93" t="s">
        <v>6</v>
      </c>
      <c r="F53" s="94"/>
      <c r="G53" s="95"/>
      <c r="H53" s="93" t="s">
        <v>7</v>
      </c>
      <c r="I53" s="94"/>
      <c r="J53" s="94"/>
      <c r="K53" s="94"/>
      <c r="L53" s="95"/>
      <c r="N53" s="7"/>
      <c r="O53" s="7"/>
      <c r="P53" s="17"/>
      <c r="Q53" s="7"/>
      <c r="R53" s="7"/>
      <c r="S53" s="7"/>
      <c r="T53" s="7"/>
      <c r="U53" s="7"/>
    </row>
    <row r="54" spans="1:21" s="15" customFormat="1" ht="23.25" customHeight="1">
      <c r="A54" s="29"/>
      <c r="B54" s="32"/>
      <c r="C54" s="32"/>
      <c r="D54" s="32"/>
      <c r="E54" s="100" t="s">
        <v>8</v>
      </c>
      <c r="F54" s="101"/>
      <c r="G54" s="102"/>
      <c r="H54" s="96" t="s">
        <v>43</v>
      </c>
      <c r="I54" s="97"/>
      <c r="J54" s="97"/>
      <c r="K54" s="97"/>
      <c r="L54" s="98"/>
      <c r="N54" s="16"/>
      <c r="O54" s="16"/>
      <c r="P54" s="18"/>
      <c r="Q54" s="16"/>
      <c r="R54" s="16"/>
      <c r="S54" s="16"/>
      <c r="T54" s="16"/>
      <c r="U54" s="16"/>
    </row>
    <row r="55" spans="1:21" s="15" customFormat="1" ht="23.25" customHeight="1">
      <c r="A55" s="29"/>
      <c r="B55" s="32"/>
      <c r="C55" s="32"/>
      <c r="D55" s="32"/>
      <c r="E55" s="79" t="s">
        <v>12</v>
      </c>
      <c r="F55" s="80"/>
      <c r="G55" s="81"/>
      <c r="H55" s="79" t="s">
        <v>40</v>
      </c>
      <c r="I55" s="80"/>
      <c r="J55" s="80"/>
      <c r="K55" s="80"/>
      <c r="L55" s="81"/>
      <c r="N55" s="16"/>
      <c r="O55" s="16"/>
      <c r="P55" s="18"/>
      <c r="Q55" s="16"/>
      <c r="R55" s="16"/>
      <c r="S55" s="16"/>
      <c r="T55" s="16"/>
      <c r="U55" s="16"/>
    </row>
    <row r="56" spans="1:21" s="15" customFormat="1" ht="23.25" customHeight="1">
      <c r="A56" s="29"/>
      <c r="B56" s="33"/>
      <c r="C56" s="33"/>
      <c r="D56" s="33"/>
      <c r="E56" s="79" t="s">
        <v>9</v>
      </c>
      <c r="F56" s="80"/>
      <c r="G56" s="81"/>
      <c r="H56" s="99">
        <v>0.1</v>
      </c>
      <c r="I56" s="80"/>
      <c r="J56" s="80"/>
      <c r="K56" s="80"/>
      <c r="L56" s="81"/>
      <c r="N56" s="16"/>
      <c r="O56" s="16"/>
      <c r="P56" s="16"/>
      <c r="Q56" s="19"/>
      <c r="R56" s="16"/>
      <c r="S56" s="16"/>
      <c r="T56" s="16"/>
      <c r="U56" s="16"/>
    </row>
    <row r="57" spans="1:21" s="15" customFormat="1" ht="23.25" customHeight="1">
      <c r="A57" s="29"/>
      <c r="B57" s="33"/>
      <c r="C57" s="33"/>
      <c r="D57" s="33"/>
      <c r="E57" s="110" t="s">
        <v>20</v>
      </c>
      <c r="F57" s="80"/>
      <c r="G57" s="81"/>
      <c r="H57" s="79" t="s">
        <v>42</v>
      </c>
      <c r="I57" s="80"/>
      <c r="J57" s="80"/>
      <c r="K57" s="80"/>
      <c r="L57" s="81"/>
      <c r="N57" s="16"/>
      <c r="O57" s="16"/>
      <c r="P57" s="16"/>
      <c r="Q57" s="19"/>
      <c r="R57" s="16"/>
      <c r="S57" s="16"/>
      <c r="T57" s="16"/>
      <c r="U57" s="16"/>
    </row>
    <row r="58" spans="1:21" s="15" customFormat="1" ht="23.25" customHeight="1">
      <c r="A58" s="29"/>
      <c r="B58" s="33"/>
      <c r="C58" s="33"/>
      <c r="D58" s="33"/>
      <c r="E58" s="79" t="s">
        <v>14</v>
      </c>
      <c r="F58" s="80"/>
      <c r="G58" s="81"/>
      <c r="H58" s="79" t="s">
        <v>49</v>
      </c>
      <c r="I58" s="80"/>
      <c r="J58" s="80"/>
      <c r="K58" s="80"/>
      <c r="L58" s="81"/>
      <c r="N58" s="16"/>
      <c r="O58" s="16"/>
      <c r="P58" s="16"/>
      <c r="Q58" s="19"/>
      <c r="R58" s="16"/>
      <c r="S58" s="16"/>
      <c r="T58" s="16"/>
      <c r="U58" s="16"/>
    </row>
    <row r="59" spans="1:21" s="15" customFormat="1" ht="23.25" customHeight="1" thickBot="1">
      <c r="A59" s="29"/>
      <c r="B59" s="33"/>
      <c r="C59" s="33"/>
      <c r="D59" s="33"/>
      <c r="E59" s="107" t="s">
        <v>13</v>
      </c>
      <c r="F59" s="108"/>
      <c r="G59" s="109"/>
      <c r="H59" s="82"/>
      <c r="I59" s="83"/>
      <c r="J59" s="83"/>
      <c r="K59" s="83"/>
      <c r="L59" s="84"/>
      <c r="N59" s="16"/>
      <c r="O59" s="16"/>
      <c r="P59" s="16"/>
      <c r="Q59" s="19"/>
      <c r="R59" s="16"/>
      <c r="S59" s="16"/>
      <c r="T59" s="16"/>
      <c r="U59" s="16"/>
    </row>
    <row r="60" spans="1:21" ht="13.5" thickBot="1">
      <c r="A60" s="34"/>
      <c r="B60" s="35"/>
      <c r="C60" s="35"/>
      <c r="D60" s="35"/>
      <c r="E60" s="3"/>
      <c r="F60" s="3"/>
      <c r="G60" s="3"/>
      <c r="H60" s="36"/>
      <c r="I60" s="36"/>
      <c r="J60" s="36"/>
      <c r="K60" s="3"/>
      <c r="L60" s="37"/>
      <c r="N60" s="7"/>
      <c r="O60" s="7"/>
      <c r="P60" s="7"/>
      <c r="Q60" s="6"/>
      <c r="R60" s="7"/>
      <c r="S60" s="7"/>
      <c r="T60" s="7"/>
      <c r="U60" s="7"/>
    </row>
    <row r="61" spans="1:21" ht="13.5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1:2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1:2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1:2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</sheetData>
  <mergeCells count="71">
    <mergeCell ref="A48:K48"/>
    <mergeCell ref="E49:J49"/>
    <mergeCell ref="E46:J46"/>
    <mergeCell ref="E47:J47"/>
    <mergeCell ref="E41:J41"/>
    <mergeCell ref="E42:J42"/>
    <mergeCell ref="E43:J43"/>
    <mergeCell ref="E44:J44"/>
    <mergeCell ref="E45:J45"/>
    <mergeCell ref="E40:J40"/>
    <mergeCell ref="E28:J28"/>
    <mergeCell ref="E29:J29"/>
    <mergeCell ref="E30:J30"/>
    <mergeCell ref="E35:J35"/>
    <mergeCell ref="E36:J36"/>
    <mergeCell ref="E37:J37"/>
    <mergeCell ref="E38:J38"/>
    <mergeCell ref="E39:J39"/>
    <mergeCell ref="E17:J17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D11:J11"/>
    <mergeCell ref="A8:C8"/>
    <mergeCell ref="A9:C9"/>
    <mergeCell ref="K1:L2"/>
    <mergeCell ref="N13:P13"/>
    <mergeCell ref="E16:J16"/>
    <mergeCell ref="E57:G57"/>
    <mergeCell ref="E58:G58"/>
    <mergeCell ref="E53:G53"/>
    <mergeCell ref="E19:J19"/>
    <mergeCell ref="E20:J20"/>
    <mergeCell ref="E26:J26"/>
    <mergeCell ref="E27:J27"/>
    <mergeCell ref="E21:J21"/>
    <mergeCell ref="E22:J22"/>
    <mergeCell ref="E23:J23"/>
    <mergeCell ref="E24:J24"/>
    <mergeCell ref="E25:J25"/>
    <mergeCell ref="E31:J31"/>
    <mergeCell ref="E32:J32"/>
    <mergeCell ref="E33:J33"/>
    <mergeCell ref="E34:J34"/>
    <mergeCell ref="H58:L58"/>
    <mergeCell ref="H59:L59"/>
    <mergeCell ref="A50:K50"/>
    <mergeCell ref="A11:C11"/>
    <mergeCell ref="A14:L14"/>
    <mergeCell ref="E56:G56"/>
    <mergeCell ref="H53:L53"/>
    <mergeCell ref="H54:L54"/>
    <mergeCell ref="H55:L55"/>
    <mergeCell ref="H56:L56"/>
    <mergeCell ref="E54:G54"/>
    <mergeCell ref="E55:G55"/>
    <mergeCell ref="E52:F52"/>
    <mergeCell ref="E18:J18"/>
    <mergeCell ref="H57:L57"/>
    <mergeCell ref="E59:G59"/>
  </mergeCells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view="pageBreakPreview" topLeftCell="A34" zoomScale="85" zoomScaleNormal="85" zoomScaleSheetLayoutView="85" workbookViewId="0">
      <selection activeCell="L13" sqref="L13"/>
    </sheetView>
  </sheetViews>
  <sheetFormatPr baseColWidth="10" defaultRowHeight="15"/>
  <cols>
    <col min="1" max="1" width="11.85546875" style="2" customWidth="1"/>
    <col min="2" max="2" width="10" style="2" customWidth="1"/>
    <col min="3" max="3" width="14.28515625" style="2" customWidth="1"/>
    <col min="4" max="4" width="15.42578125" style="75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</cols>
  <sheetData>
    <row r="1" spans="1:12" ht="38.25" customHeight="1">
      <c r="A1" s="130"/>
      <c r="B1" s="131"/>
      <c r="C1" s="131"/>
      <c r="D1" s="132"/>
      <c r="E1" s="136" t="s">
        <v>22</v>
      </c>
      <c r="F1" s="137"/>
      <c r="G1" s="137"/>
      <c r="H1" s="137"/>
      <c r="I1" s="137"/>
      <c r="J1" s="138"/>
      <c r="K1" s="111"/>
      <c r="L1" s="112"/>
    </row>
    <row r="2" spans="1:12" ht="38.25" customHeight="1">
      <c r="A2" s="133"/>
      <c r="B2" s="134"/>
      <c r="C2" s="134"/>
      <c r="D2" s="135"/>
      <c r="E2" s="139"/>
      <c r="F2" s="140"/>
      <c r="G2" s="140"/>
      <c r="H2" s="140"/>
      <c r="I2" s="140"/>
      <c r="J2" s="141"/>
      <c r="K2" s="113"/>
      <c r="L2" s="114"/>
    </row>
    <row r="3" spans="1:12">
      <c r="A3" s="133"/>
      <c r="B3" s="134"/>
      <c r="C3" s="134"/>
      <c r="D3" s="135"/>
      <c r="E3" s="139"/>
      <c r="F3" s="140"/>
      <c r="G3" s="140"/>
      <c r="H3" s="140"/>
      <c r="I3" s="140"/>
      <c r="J3" s="141"/>
      <c r="K3" s="116" t="s">
        <v>19</v>
      </c>
      <c r="L3" s="117"/>
    </row>
    <row r="4" spans="1:12">
      <c r="A4" s="133"/>
      <c r="B4" s="134"/>
      <c r="C4" s="134"/>
      <c r="D4" s="135"/>
      <c r="E4" s="139"/>
      <c r="F4" s="140"/>
      <c r="G4" s="140"/>
      <c r="H4" s="140"/>
      <c r="I4" s="140"/>
      <c r="J4" s="141"/>
      <c r="K4" s="120" t="s">
        <v>18</v>
      </c>
      <c r="L4" s="122"/>
    </row>
    <row r="5" spans="1:12">
      <c r="A5" s="124" t="s">
        <v>23</v>
      </c>
      <c r="B5" s="125"/>
      <c r="C5" s="125"/>
      <c r="D5" s="126"/>
      <c r="E5" s="139"/>
      <c r="F5" s="140"/>
      <c r="G5" s="140"/>
      <c r="H5" s="140"/>
      <c r="I5" s="140"/>
      <c r="J5" s="141"/>
      <c r="K5" s="121"/>
      <c r="L5" s="123"/>
    </row>
    <row r="6" spans="1:12" ht="15.75" thickBot="1">
      <c r="A6" s="127" t="s">
        <v>24</v>
      </c>
      <c r="B6" s="128"/>
      <c r="C6" s="128"/>
      <c r="D6" s="129"/>
      <c r="E6" s="142"/>
      <c r="F6" s="143"/>
      <c r="G6" s="143"/>
      <c r="H6" s="143"/>
      <c r="I6" s="143"/>
      <c r="J6" s="144"/>
      <c r="K6" s="60"/>
      <c r="L6" s="37"/>
    </row>
    <row r="7" spans="1:12">
      <c r="A7" s="145" t="s">
        <v>17</v>
      </c>
      <c r="B7" s="146"/>
      <c r="C7" s="146"/>
      <c r="D7" s="70"/>
      <c r="E7" s="46"/>
      <c r="F7" s="46"/>
      <c r="G7" s="46"/>
      <c r="H7" s="46"/>
      <c r="I7" s="46"/>
      <c r="J7" s="46"/>
      <c r="K7" s="22"/>
      <c r="L7" s="23"/>
    </row>
    <row r="8" spans="1:12">
      <c r="A8" s="88" t="s">
        <v>0</v>
      </c>
      <c r="B8" s="89"/>
      <c r="C8" s="89"/>
      <c r="D8" s="118" t="s">
        <v>37</v>
      </c>
      <c r="E8" s="118"/>
      <c r="F8" s="118"/>
      <c r="G8" s="118"/>
      <c r="H8" s="118"/>
      <c r="I8" s="118"/>
      <c r="J8" s="118"/>
      <c r="K8" s="40"/>
      <c r="L8" s="41"/>
    </row>
    <row r="9" spans="1:12">
      <c r="A9" s="88" t="s">
        <v>1</v>
      </c>
      <c r="B9" s="89"/>
      <c r="C9" s="89"/>
      <c r="D9" s="118" t="s">
        <v>38</v>
      </c>
      <c r="E9" s="118"/>
      <c r="F9" s="118"/>
      <c r="G9" s="118"/>
      <c r="H9" s="118"/>
      <c r="I9" s="118"/>
      <c r="J9" s="118"/>
      <c r="K9" s="40"/>
      <c r="L9" s="41"/>
    </row>
    <row r="10" spans="1:12">
      <c r="A10" s="88" t="s">
        <v>2</v>
      </c>
      <c r="B10" s="89"/>
      <c r="C10" s="89"/>
      <c r="D10" s="118">
        <v>922580718</v>
      </c>
      <c r="E10" s="118"/>
      <c r="F10" s="118"/>
      <c r="G10" s="118"/>
      <c r="H10" s="118"/>
      <c r="I10" s="118"/>
      <c r="J10" s="118"/>
      <c r="K10" s="40"/>
      <c r="L10" s="41"/>
    </row>
    <row r="11" spans="1:12">
      <c r="A11" s="88" t="s">
        <v>3</v>
      </c>
      <c r="B11" s="89"/>
      <c r="C11" s="89"/>
      <c r="D11" s="118" t="s">
        <v>39</v>
      </c>
      <c r="E11" s="118"/>
      <c r="F11" s="118"/>
      <c r="G11" s="118"/>
      <c r="H11" s="118"/>
      <c r="I11" s="118"/>
      <c r="J11" s="118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>
        <v>44993</v>
      </c>
    </row>
    <row r="13" spans="1:12" ht="41.25" thickBot="1">
      <c r="A13" s="44" t="s">
        <v>10</v>
      </c>
      <c r="B13" s="45" t="s">
        <v>4</v>
      </c>
      <c r="C13" s="45" t="s">
        <v>5</v>
      </c>
      <c r="D13" s="45"/>
      <c r="E13" s="119" t="s">
        <v>6</v>
      </c>
      <c r="F13" s="119"/>
      <c r="G13" s="119"/>
      <c r="H13" s="119"/>
      <c r="I13" s="119"/>
      <c r="J13" s="119"/>
      <c r="K13" s="47" t="s">
        <v>16</v>
      </c>
      <c r="L13" s="48" t="s">
        <v>15</v>
      </c>
    </row>
    <row r="14" spans="1:12" ht="31.5" customHeight="1">
      <c r="A14" s="90" t="str">
        <f>+CONSOLIDADO!A14</f>
        <v>NOMBRE DEL PAQUETE A LICITAR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2"/>
    </row>
    <row r="15" spans="1:12" ht="30" customHeight="1">
      <c r="A15" s="49">
        <v>1</v>
      </c>
      <c r="B15" s="50" t="s">
        <v>36</v>
      </c>
      <c r="C15" s="159">
        <v>10546</v>
      </c>
      <c r="D15" s="61"/>
      <c r="E15" s="160" t="s">
        <v>44</v>
      </c>
      <c r="F15" s="160"/>
      <c r="G15" s="160"/>
      <c r="H15" s="160"/>
      <c r="I15" s="160"/>
      <c r="J15" s="160"/>
      <c r="K15" s="52">
        <v>20.6</v>
      </c>
      <c r="L15" s="53">
        <f>+K15*C15</f>
        <v>217247.6</v>
      </c>
    </row>
    <row r="16" spans="1:12" ht="30" customHeight="1">
      <c r="A16" s="49">
        <v>2</v>
      </c>
      <c r="B16" s="50" t="s">
        <v>36</v>
      </c>
      <c r="C16" s="159">
        <v>14995</v>
      </c>
      <c r="D16" s="64"/>
      <c r="E16" s="160" t="s">
        <v>45</v>
      </c>
      <c r="F16" s="160"/>
      <c r="G16" s="160"/>
      <c r="H16" s="160"/>
      <c r="I16" s="160"/>
      <c r="J16" s="160"/>
      <c r="K16" s="52">
        <v>20.6</v>
      </c>
      <c r="L16" s="53">
        <f>+K16*C16</f>
        <v>308897</v>
      </c>
    </row>
    <row r="17" spans="1:12" ht="30" customHeight="1">
      <c r="A17" s="76">
        <v>3</v>
      </c>
      <c r="B17" s="50" t="s">
        <v>36</v>
      </c>
      <c r="C17" s="159">
        <v>14995</v>
      </c>
      <c r="D17" s="64"/>
      <c r="E17" s="160" t="s">
        <v>46</v>
      </c>
      <c r="F17" s="160"/>
      <c r="G17" s="160"/>
      <c r="H17" s="160"/>
      <c r="I17" s="160"/>
      <c r="J17" s="160"/>
      <c r="K17" s="52">
        <v>20.6</v>
      </c>
      <c r="L17" s="53">
        <f>+K17*C17</f>
        <v>308897</v>
      </c>
    </row>
    <row r="18" spans="1:12" ht="30" customHeight="1">
      <c r="A18" s="76">
        <v>4</v>
      </c>
      <c r="B18" s="50" t="s">
        <v>36</v>
      </c>
      <c r="C18" s="159">
        <v>4986</v>
      </c>
      <c r="D18" s="64"/>
      <c r="E18" s="160" t="s">
        <v>47</v>
      </c>
      <c r="F18" s="160"/>
      <c r="G18" s="160"/>
      <c r="H18" s="160"/>
      <c r="I18" s="160"/>
      <c r="J18" s="160"/>
      <c r="K18" s="52">
        <v>20.6</v>
      </c>
      <c r="L18" s="53">
        <f>+K18*C18</f>
        <v>102711.6</v>
      </c>
    </row>
    <row r="19" spans="1:12" ht="30" customHeight="1">
      <c r="A19" s="76">
        <v>5</v>
      </c>
      <c r="B19" s="50" t="s">
        <v>36</v>
      </c>
      <c r="C19" s="159">
        <v>158356</v>
      </c>
      <c r="D19" s="64"/>
      <c r="E19" s="160" t="s">
        <v>48</v>
      </c>
      <c r="F19" s="160"/>
      <c r="G19" s="160"/>
      <c r="H19" s="160"/>
      <c r="I19" s="160"/>
      <c r="J19" s="160"/>
      <c r="K19" s="52">
        <v>20.6</v>
      </c>
      <c r="L19" s="53">
        <f>+K19*C19</f>
        <v>3262133.6</v>
      </c>
    </row>
    <row r="20" spans="1:12" ht="30" customHeight="1">
      <c r="A20" s="49"/>
      <c r="B20" s="50"/>
      <c r="C20" s="51"/>
      <c r="D20" s="64"/>
      <c r="E20" s="104"/>
      <c r="F20" s="105"/>
      <c r="G20" s="105"/>
      <c r="H20" s="105"/>
      <c r="I20" s="105"/>
      <c r="J20" s="106"/>
      <c r="K20" s="52"/>
      <c r="L20" s="53">
        <f t="shared" ref="L20:L41" si="0">+K20*C20</f>
        <v>0</v>
      </c>
    </row>
    <row r="21" spans="1:12" ht="30" customHeight="1">
      <c r="A21" s="76"/>
      <c r="B21" s="50"/>
      <c r="C21" s="51"/>
      <c r="D21" s="64"/>
      <c r="E21" s="104"/>
      <c r="F21" s="105"/>
      <c r="G21" s="105"/>
      <c r="H21" s="105"/>
      <c r="I21" s="105"/>
      <c r="J21" s="106"/>
      <c r="K21" s="52"/>
      <c r="L21" s="53">
        <f t="shared" si="0"/>
        <v>0</v>
      </c>
    </row>
    <row r="22" spans="1:12" ht="30" customHeight="1">
      <c r="A22" s="76"/>
      <c r="B22" s="50"/>
      <c r="C22" s="77"/>
      <c r="D22" s="64"/>
      <c r="E22" s="104"/>
      <c r="F22" s="105"/>
      <c r="G22" s="105"/>
      <c r="H22" s="105"/>
      <c r="I22" s="105"/>
      <c r="J22" s="106"/>
      <c r="K22" s="52"/>
      <c r="L22" s="53">
        <f t="shared" si="0"/>
        <v>0</v>
      </c>
    </row>
    <row r="23" spans="1:12" ht="30" customHeight="1">
      <c r="A23" s="49"/>
      <c r="B23" s="50"/>
      <c r="C23" s="51"/>
      <c r="D23" s="64"/>
      <c r="E23" s="104"/>
      <c r="F23" s="105"/>
      <c r="G23" s="105"/>
      <c r="H23" s="105"/>
      <c r="I23" s="105"/>
      <c r="J23" s="106"/>
      <c r="K23" s="52"/>
      <c r="L23" s="53">
        <f t="shared" si="0"/>
        <v>0</v>
      </c>
    </row>
    <row r="24" spans="1:12" ht="30" customHeight="1">
      <c r="A24" s="76"/>
      <c r="B24" s="50"/>
      <c r="C24" s="51"/>
      <c r="D24" s="64"/>
      <c r="E24" s="104"/>
      <c r="F24" s="105"/>
      <c r="G24" s="105"/>
      <c r="H24" s="105"/>
      <c r="I24" s="105"/>
      <c r="J24" s="106"/>
      <c r="K24" s="52"/>
      <c r="L24" s="53">
        <f t="shared" si="0"/>
        <v>0</v>
      </c>
    </row>
    <row r="25" spans="1:12" ht="30" customHeight="1">
      <c r="A25" s="78"/>
      <c r="B25" s="50"/>
      <c r="C25" s="51"/>
      <c r="D25" s="64"/>
      <c r="E25" s="104"/>
      <c r="F25" s="105"/>
      <c r="G25" s="105"/>
      <c r="H25" s="105"/>
      <c r="I25" s="105"/>
      <c r="J25" s="106"/>
      <c r="K25" s="52"/>
      <c r="L25" s="53">
        <f t="shared" si="0"/>
        <v>0</v>
      </c>
    </row>
    <row r="26" spans="1:12" ht="30" customHeight="1">
      <c r="A26" s="78"/>
      <c r="B26" s="50"/>
      <c r="C26" s="51"/>
      <c r="D26" s="64"/>
      <c r="E26" s="104"/>
      <c r="F26" s="105"/>
      <c r="G26" s="105"/>
      <c r="H26" s="105"/>
      <c r="I26" s="105"/>
      <c r="J26" s="106"/>
      <c r="K26" s="52"/>
      <c r="L26" s="53">
        <f t="shared" si="0"/>
        <v>0</v>
      </c>
    </row>
    <row r="27" spans="1:12" ht="30" customHeight="1">
      <c r="A27" s="76"/>
      <c r="B27" s="50"/>
      <c r="C27" s="51"/>
      <c r="D27" s="64"/>
      <c r="E27" s="104"/>
      <c r="F27" s="105"/>
      <c r="G27" s="105"/>
      <c r="H27" s="105"/>
      <c r="I27" s="105"/>
      <c r="J27" s="106"/>
      <c r="K27" s="52"/>
      <c r="L27" s="53">
        <f t="shared" si="0"/>
        <v>0</v>
      </c>
    </row>
    <row r="28" spans="1:12" ht="30" customHeight="1">
      <c r="A28" s="78"/>
      <c r="B28" s="50"/>
      <c r="C28" s="51"/>
      <c r="D28" s="64"/>
      <c r="E28" s="104"/>
      <c r="F28" s="105"/>
      <c r="G28" s="105"/>
      <c r="H28" s="105"/>
      <c r="I28" s="105"/>
      <c r="J28" s="106"/>
      <c r="K28" s="52"/>
      <c r="L28" s="53">
        <f t="shared" si="0"/>
        <v>0</v>
      </c>
    </row>
    <row r="29" spans="1:12" ht="30" customHeight="1">
      <c r="A29" s="78"/>
      <c r="B29" s="50"/>
      <c r="C29" s="51"/>
      <c r="D29" s="64"/>
      <c r="E29" s="104"/>
      <c r="F29" s="105"/>
      <c r="G29" s="105"/>
      <c r="H29" s="105"/>
      <c r="I29" s="105"/>
      <c r="J29" s="106"/>
      <c r="K29" s="52"/>
      <c r="L29" s="53">
        <f t="shared" si="0"/>
        <v>0</v>
      </c>
    </row>
    <row r="30" spans="1:12" ht="30" customHeight="1">
      <c r="A30" s="78"/>
      <c r="B30" s="50"/>
      <c r="C30" s="51"/>
      <c r="D30" s="64"/>
      <c r="E30" s="104"/>
      <c r="F30" s="105"/>
      <c r="G30" s="105"/>
      <c r="H30" s="105"/>
      <c r="I30" s="105"/>
      <c r="J30" s="106"/>
      <c r="K30" s="52"/>
      <c r="L30" s="53">
        <f t="shared" si="0"/>
        <v>0</v>
      </c>
    </row>
    <row r="31" spans="1:12" ht="30" customHeight="1">
      <c r="A31" s="78"/>
      <c r="B31" s="50"/>
      <c r="C31" s="51"/>
      <c r="D31" s="64"/>
      <c r="E31" s="104"/>
      <c r="F31" s="105"/>
      <c r="G31" s="105"/>
      <c r="H31" s="105"/>
      <c r="I31" s="105"/>
      <c r="J31" s="106"/>
      <c r="K31" s="52"/>
      <c r="L31" s="53">
        <f t="shared" si="0"/>
        <v>0</v>
      </c>
    </row>
    <row r="32" spans="1:12" ht="30" customHeight="1">
      <c r="A32" s="76"/>
      <c r="B32" s="50"/>
      <c r="C32" s="51"/>
      <c r="D32" s="64"/>
      <c r="E32" s="104"/>
      <c r="F32" s="105"/>
      <c r="G32" s="105"/>
      <c r="H32" s="105"/>
      <c r="I32" s="105"/>
      <c r="J32" s="106"/>
      <c r="K32" s="52"/>
      <c r="L32" s="53">
        <f t="shared" si="0"/>
        <v>0</v>
      </c>
    </row>
    <row r="33" spans="1:12" ht="30" customHeight="1">
      <c r="A33" s="78"/>
      <c r="B33" s="50"/>
      <c r="C33" s="51"/>
      <c r="D33" s="64"/>
      <c r="E33" s="104"/>
      <c r="F33" s="105"/>
      <c r="G33" s="105"/>
      <c r="H33" s="105"/>
      <c r="I33" s="105"/>
      <c r="J33" s="106"/>
      <c r="K33" s="52"/>
      <c r="L33" s="53">
        <f t="shared" si="0"/>
        <v>0</v>
      </c>
    </row>
    <row r="34" spans="1:12" ht="30" customHeight="1">
      <c r="A34" s="78"/>
      <c r="B34" s="50"/>
      <c r="C34" s="51"/>
      <c r="D34" s="64"/>
      <c r="E34" s="104"/>
      <c r="F34" s="105"/>
      <c r="G34" s="105"/>
      <c r="H34" s="105"/>
      <c r="I34" s="105"/>
      <c r="J34" s="106"/>
      <c r="K34" s="52"/>
      <c r="L34" s="53">
        <f t="shared" si="0"/>
        <v>0</v>
      </c>
    </row>
    <row r="35" spans="1:12" ht="30" customHeight="1">
      <c r="A35" s="49"/>
      <c r="B35" s="50"/>
      <c r="C35" s="51"/>
      <c r="D35" s="64"/>
      <c r="E35" s="104"/>
      <c r="F35" s="105"/>
      <c r="G35" s="105"/>
      <c r="H35" s="105"/>
      <c r="I35" s="105"/>
      <c r="J35" s="106"/>
      <c r="K35" s="52"/>
      <c r="L35" s="53">
        <f t="shared" si="0"/>
        <v>0</v>
      </c>
    </row>
    <row r="36" spans="1:12" ht="30" customHeight="1">
      <c r="A36" s="76"/>
      <c r="B36" s="50"/>
      <c r="C36" s="51"/>
      <c r="D36" s="64"/>
      <c r="E36" s="104"/>
      <c r="F36" s="105"/>
      <c r="G36" s="105"/>
      <c r="H36" s="105"/>
      <c r="I36" s="105"/>
      <c r="J36" s="106"/>
      <c r="K36" s="52"/>
      <c r="L36" s="53">
        <f t="shared" si="0"/>
        <v>0</v>
      </c>
    </row>
    <row r="37" spans="1:12" ht="30" customHeight="1">
      <c r="A37" s="78"/>
      <c r="B37" s="50"/>
      <c r="C37" s="51"/>
      <c r="D37" s="64"/>
      <c r="E37" s="104"/>
      <c r="F37" s="105"/>
      <c r="G37" s="105"/>
      <c r="H37" s="105"/>
      <c r="I37" s="105"/>
      <c r="J37" s="106"/>
      <c r="K37" s="52"/>
      <c r="L37" s="53">
        <f t="shared" si="0"/>
        <v>0</v>
      </c>
    </row>
    <row r="38" spans="1:12" ht="30" customHeight="1">
      <c r="A38" s="78"/>
      <c r="B38" s="50"/>
      <c r="C38" s="51"/>
      <c r="D38" s="64"/>
      <c r="E38" s="104"/>
      <c r="F38" s="105"/>
      <c r="G38" s="105"/>
      <c r="H38" s="105"/>
      <c r="I38" s="105"/>
      <c r="J38" s="106"/>
      <c r="K38" s="52"/>
      <c r="L38" s="53">
        <f t="shared" si="0"/>
        <v>0</v>
      </c>
    </row>
    <row r="39" spans="1:12" ht="30" customHeight="1">
      <c r="A39" s="78"/>
      <c r="B39" s="50"/>
      <c r="C39" s="77"/>
      <c r="D39" s="64"/>
      <c r="E39" s="104"/>
      <c r="F39" s="105"/>
      <c r="G39" s="105"/>
      <c r="H39" s="105"/>
      <c r="I39" s="105"/>
      <c r="J39" s="106"/>
      <c r="K39" s="52"/>
      <c r="L39" s="53">
        <f t="shared" si="0"/>
        <v>0</v>
      </c>
    </row>
    <row r="40" spans="1:12" ht="30" customHeight="1">
      <c r="A40" s="78"/>
      <c r="B40" s="50"/>
      <c r="C40" s="77"/>
      <c r="D40" s="64"/>
      <c r="E40" s="104"/>
      <c r="F40" s="105"/>
      <c r="G40" s="105"/>
      <c r="H40" s="105"/>
      <c r="I40" s="105"/>
      <c r="J40" s="106"/>
      <c r="K40" s="52"/>
      <c r="L40" s="53">
        <f t="shared" si="0"/>
        <v>0</v>
      </c>
    </row>
    <row r="41" spans="1:12" ht="30" customHeight="1">
      <c r="A41" s="76"/>
      <c r="B41" s="50"/>
      <c r="C41" s="51"/>
      <c r="D41" s="64"/>
      <c r="E41" s="104"/>
      <c r="F41" s="105"/>
      <c r="G41" s="105"/>
      <c r="H41" s="105"/>
      <c r="I41" s="105"/>
      <c r="J41" s="106"/>
      <c r="K41" s="52"/>
      <c r="L41" s="53">
        <f t="shared" si="0"/>
        <v>0</v>
      </c>
    </row>
    <row r="42" spans="1:12" ht="23.25">
      <c r="A42" s="153" t="s">
        <v>26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5"/>
      <c r="L42" s="65">
        <f>SUM(L15:L41)</f>
        <v>4199886.8</v>
      </c>
    </row>
    <row r="43" spans="1:12" ht="30" customHeight="1">
      <c r="A43" s="49"/>
      <c r="B43" s="50" t="s">
        <v>29</v>
      </c>
      <c r="C43" s="51">
        <v>1</v>
      </c>
      <c r="D43" s="104" t="s">
        <v>27</v>
      </c>
      <c r="E43" s="105"/>
      <c r="F43" s="105"/>
      <c r="G43" s="105"/>
      <c r="H43" s="105"/>
      <c r="I43" s="105"/>
      <c r="J43" s="106"/>
      <c r="K43" s="52"/>
      <c r="L43" s="53">
        <f>L42*6.8/100</f>
        <v>285592.30239999999</v>
      </c>
    </row>
    <row r="44" spans="1:12" ht="30" customHeight="1" thickBot="1">
      <c r="A44" s="55"/>
      <c r="B44" s="56" t="s">
        <v>29</v>
      </c>
      <c r="C44" s="57">
        <v>1</v>
      </c>
      <c r="D44" s="156" t="s">
        <v>28</v>
      </c>
      <c r="E44" s="157"/>
      <c r="F44" s="157"/>
      <c r="G44" s="157"/>
      <c r="H44" s="157"/>
      <c r="I44" s="157"/>
      <c r="J44" s="158"/>
      <c r="K44" s="58"/>
      <c r="L44" s="53">
        <f>L42*7/100</f>
        <v>293992.076</v>
      </c>
    </row>
    <row r="45" spans="1:12" ht="30" customHeight="1" thickTop="1">
      <c r="A45" s="85" t="s">
        <v>30</v>
      </c>
      <c r="B45" s="86"/>
      <c r="C45" s="86"/>
      <c r="D45" s="86"/>
      <c r="E45" s="86"/>
      <c r="F45" s="86"/>
      <c r="G45" s="86"/>
      <c r="H45" s="86"/>
      <c r="I45" s="86"/>
      <c r="J45" s="86"/>
      <c r="K45" s="87"/>
      <c r="L45" s="65">
        <f>SUM(L42:L44)</f>
        <v>4779471.1784000006</v>
      </c>
    </row>
    <row r="46" spans="1:12" ht="30" customHeight="1" thickBot="1">
      <c r="A46" s="150" t="s">
        <v>31</v>
      </c>
      <c r="B46" s="151"/>
      <c r="C46" s="151"/>
      <c r="D46" s="151"/>
      <c r="E46" s="151"/>
      <c r="F46" s="151"/>
      <c r="G46" s="151"/>
      <c r="H46" s="151"/>
      <c r="I46" s="151"/>
      <c r="J46" s="152"/>
      <c r="K46" s="67">
        <v>0.18</v>
      </c>
      <c r="L46" s="59">
        <f>IF(L45="","",+L45*K46)</f>
        <v>860304.81211200007</v>
      </c>
    </row>
    <row r="47" spans="1:12" ht="30" customHeight="1" thickTop="1" thickBot="1">
      <c r="A47" s="85" t="s">
        <v>32</v>
      </c>
      <c r="B47" s="86"/>
      <c r="C47" s="86"/>
      <c r="D47" s="86"/>
      <c r="E47" s="86"/>
      <c r="F47" s="86"/>
      <c r="G47" s="86"/>
      <c r="H47" s="86"/>
      <c r="I47" s="86"/>
      <c r="J47" s="86"/>
      <c r="K47" s="87"/>
      <c r="L47" s="66">
        <f>IF(L46="","",+L46+L45)</f>
        <v>5639775.9905120004</v>
      </c>
    </row>
    <row r="48" spans="1:12">
      <c r="A48" s="24"/>
      <c r="B48" s="25"/>
      <c r="C48" s="25"/>
      <c r="D48" s="27"/>
      <c r="E48" s="43"/>
      <c r="F48" s="43"/>
      <c r="G48" s="43"/>
      <c r="H48" s="43"/>
      <c r="I48" s="26"/>
      <c r="J48" s="26"/>
      <c r="K48" s="27"/>
      <c r="L48" s="28"/>
    </row>
    <row r="49" spans="1:12" ht="16.5" thickBot="1">
      <c r="A49" s="1"/>
      <c r="B49" s="30"/>
      <c r="C49" s="30"/>
      <c r="D49" s="71"/>
      <c r="E49" s="103" t="s">
        <v>11</v>
      </c>
      <c r="F49" s="103"/>
      <c r="G49" s="7"/>
      <c r="H49" s="7"/>
      <c r="I49" s="7"/>
      <c r="J49" s="7"/>
      <c r="K49" s="7"/>
      <c r="L49" s="31"/>
    </row>
    <row r="50" spans="1:12" ht="27" customHeight="1" thickBot="1">
      <c r="A50" s="1"/>
      <c r="B50" s="30"/>
      <c r="C50" s="30"/>
      <c r="D50" s="71"/>
      <c r="E50" s="93" t="s">
        <v>6</v>
      </c>
      <c r="F50" s="94"/>
      <c r="G50" s="95"/>
      <c r="H50" s="93" t="s">
        <v>33</v>
      </c>
      <c r="I50" s="94"/>
      <c r="J50" s="94"/>
      <c r="K50" s="94"/>
      <c r="L50" s="95"/>
    </row>
    <row r="51" spans="1:12" ht="21" customHeight="1">
      <c r="A51" s="29"/>
      <c r="B51" s="32"/>
      <c r="C51" s="32"/>
      <c r="D51" s="72"/>
      <c r="E51" s="100" t="s">
        <v>8</v>
      </c>
      <c r="F51" s="101"/>
      <c r="G51" s="102"/>
      <c r="H51" s="96" t="s">
        <v>41</v>
      </c>
      <c r="I51" s="97"/>
      <c r="J51" s="97"/>
      <c r="K51" s="97"/>
      <c r="L51" s="98"/>
    </row>
    <row r="52" spans="1:12" ht="21" customHeight="1">
      <c r="A52" s="29"/>
      <c r="B52" s="32"/>
      <c r="C52" s="32"/>
      <c r="D52" s="72"/>
      <c r="E52" s="79" t="s">
        <v>12</v>
      </c>
      <c r="F52" s="80"/>
      <c r="G52" s="81"/>
      <c r="H52" s="79" t="s">
        <v>40</v>
      </c>
      <c r="I52" s="80"/>
      <c r="J52" s="80"/>
      <c r="K52" s="80"/>
      <c r="L52" s="81"/>
    </row>
    <row r="53" spans="1:12" ht="21" customHeight="1">
      <c r="A53" s="29"/>
      <c r="B53" s="33"/>
      <c r="C53" s="33"/>
      <c r="D53" s="72"/>
      <c r="E53" s="79" t="s">
        <v>9</v>
      </c>
      <c r="F53" s="80"/>
      <c r="G53" s="81"/>
      <c r="H53" s="99">
        <v>0.1</v>
      </c>
      <c r="I53" s="80"/>
      <c r="J53" s="80"/>
      <c r="K53" s="80"/>
      <c r="L53" s="81"/>
    </row>
    <row r="54" spans="1:12" ht="21" customHeight="1">
      <c r="A54" s="29"/>
      <c r="B54" s="33"/>
      <c r="C54" s="33"/>
      <c r="D54" s="72"/>
      <c r="E54" s="110" t="s">
        <v>20</v>
      </c>
      <c r="F54" s="80"/>
      <c r="G54" s="81"/>
      <c r="H54" s="79" t="s">
        <v>42</v>
      </c>
      <c r="I54" s="80"/>
      <c r="J54" s="80"/>
      <c r="K54" s="80"/>
      <c r="L54" s="81"/>
    </row>
    <row r="55" spans="1:12" ht="21" customHeight="1">
      <c r="A55" s="29"/>
      <c r="B55" s="33"/>
      <c r="C55" s="33"/>
      <c r="D55" s="72"/>
      <c r="E55" s="79" t="s">
        <v>14</v>
      </c>
      <c r="F55" s="80"/>
      <c r="G55" s="81"/>
      <c r="H55" s="79" t="s">
        <v>49</v>
      </c>
      <c r="I55" s="80"/>
      <c r="J55" s="80"/>
      <c r="K55" s="80"/>
      <c r="L55" s="81"/>
    </row>
    <row r="56" spans="1:12" ht="21" customHeight="1" thickBot="1">
      <c r="A56" s="29"/>
      <c r="B56" s="33"/>
      <c r="C56" s="33"/>
      <c r="D56" s="72"/>
      <c r="E56" s="107" t="s">
        <v>13</v>
      </c>
      <c r="F56" s="108"/>
      <c r="G56" s="109"/>
      <c r="H56" s="82"/>
      <c r="I56" s="83"/>
      <c r="J56" s="83"/>
      <c r="K56" s="83"/>
      <c r="L56" s="84"/>
    </row>
    <row r="57" spans="1:12" ht="15.75" thickBot="1">
      <c r="A57" s="34"/>
      <c r="B57" s="35"/>
      <c r="C57" s="35"/>
      <c r="D57" s="73"/>
      <c r="E57" s="3"/>
      <c r="F57" s="3"/>
      <c r="G57" s="3"/>
      <c r="H57" s="36"/>
      <c r="I57" s="36"/>
      <c r="J57" s="36"/>
      <c r="K57" s="3"/>
      <c r="L57" s="37"/>
    </row>
    <row r="58" spans="1:12">
      <c r="A58" s="20"/>
      <c r="B58" s="21"/>
      <c r="C58" s="21"/>
      <c r="D58" s="74"/>
      <c r="E58" s="21"/>
      <c r="F58" s="21"/>
      <c r="G58" s="21"/>
      <c r="H58" s="21"/>
      <c r="I58" s="21"/>
      <c r="J58" s="21"/>
      <c r="K58" s="21"/>
      <c r="L58" s="21"/>
    </row>
    <row r="59" spans="1:12">
      <c r="A59" s="21"/>
      <c r="B59" s="21"/>
      <c r="C59" s="21"/>
      <c r="D59" s="74"/>
      <c r="E59" s="21"/>
      <c r="F59" s="21"/>
      <c r="G59" s="21"/>
      <c r="H59" s="21"/>
      <c r="I59" s="21"/>
      <c r="J59" s="21"/>
      <c r="K59" s="21"/>
      <c r="L59" s="21"/>
    </row>
    <row r="60" spans="1:12">
      <c r="A60" s="21"/>
      <c r="B60" s="21"/>
      <c r="C60" s="21"/>
      <c r="D60" s="74"/>
      <c r="E60" s="21"/>
      <c r="F60" s="21"/>
      <c r="G60" s="21"/>
      <c r="H60" s="21"/>
      <c r="I60" s="21"/>
      <c r="J60" s="21"/>
      <c r="K60" s="21"/>
      <c r="L60" s="21"/>
    </row>
    <row r="61" spans="1:12">
      <c r="A61" s="21"/>
      <c r="B61" s="21"/>
      <c r="C61" s="21"/>
      <c r="D61" s="74"/>
      <c r="E61" s="21"/>
      <c r="F61" s="21"/>
      <c r="G61" s="21"/>
      <c r="H61" s="21"/>
      <c r="I61" s="21"/>
      <c r="J61" s="21"/>
      <c r="K61" s="21"/>
      <c r="L61" s="21"/>
    </row>
  </sheetData>
  <mergeCells count="67">
    <mergeCell ref="H52:L52"/>
    <mergeCell ref="A46:J46"/>
    <mergeCell ref="A42:K42"/>
    <mergeCell ref="E41:J41"/>
    <mergeCell ref="D44:J44"/>
    <mergeCell ref="D43:J43"/>
    <mergeCell ref="A45:K45"/>
    <mergeCell ref="E40:J40"/>
    <mergeCell ref="E56:G56"/>
    <mergeCell ref="H56:L56"/>
    <mergeCell ref="A47:K47"/>
    <mergeCell ref="E53:G53"/>
    <mergeCell ref="H53:L53"/>
    <mergeCell ref="E54:G54"/>
    <mergeCell ref="H54:L54"/>
    <mergeCell ref="E55:G55"/>
    <mergeCell ref="H55:L55"/>
    <mergeCell ref="E49:F49"/>
    <mergeCell ref="E50:G50"/>
    <mergeCell ref="H50:L50"/>
    <mergeCell ref="E51:G51"/>
    <mergeCell ref="H51:L51"/>
    <mergeCell ref="E52:G52"/>
    <mergeCell ref="E35:J35"/>
    <mergeCell ref="E36:J36"/>
    <mergeCell ref="E37:J37"/>
    <mergeCell ref="E38:J38"/>
    <mergeCell ref="E39:J39"/>
    <mergeCell ref="E34:J34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E18:J18"/>
    <mergeCell ref="E19:J19"/>
    <mergeCell ref="E20:J20"/>
    <mergeCell ref="E21:J21"/>
    <mergeCell ref="E22:J22"/>
    <mergeCell ref="A10:C10"/>
    <mergeCell ref="D10:J10"/>
    <mergeCell ref="A1:D4"/>
    <mergeCell ref="E1:J6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K1:L2"/>
    <mergeCell ref="K3:L3"/>
    <mergeCell ref="K4:K5"/>
    <mergeCell ref="L4:L5"/>
    <mergeCell ref="A5:D5"/>
  </mergeCells>
  <phoneticPr fontId="69" type="noConversion"/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2022-11-14T14:01:07Z</cp:lastPrinted>
  <dcterms:created xsi:type="dcterms:W3CDTF">2015-03-19T22:07:36Z</dcterms:created>
  <dcterms:modified xsi:type="dcterms:W3CDTF">2023-03-09T03:31:55Z</dcterms:modified>
</cp:coreProperties>
</file>