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mr\pe_actual\Env_Presupuesto\MO\2023\OBRASCON HUARTE LAIN S.A.SUC.DEL PERU\01 ENERO\REQ 32409\"/>
    </mc:Choice>
  </mc:AlternateContent>
  <bookViews>
    <workbookView xWindow="-105" yWindow="-105" windowWidth="19425" windowHeight="10425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_xlnm.Print_Area" localSheetId="0">CONSOLIDADO!$A$1:$L$56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" i="11" l="1"/>
  <c r="L18" i="11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15" i="12"/>
  <c r="L42" i="11"/>
  <c r="L34" i="11" s="1"/>
  <c r="L41" i="11"/>
  <c r="L33" i="11"/>
  <c r="L32" i="11"/>
  <c r="L26" i="11"/>
  <c r="L43" i="12" l="1"/>
  <c r="A14" i="12"/>
  <c r="L19" i="11"/>
  <c r="L20" i="11"/>
  <c r="L21" i="11"/>
  <c r="L22" i="11"/>
  <c r="L23" i="11"/>
  <c r="L24" i="11"/>
  <c r="L25" i="11"/>
  <c r="L28" i="11"/>
  <c r="L27" i="11" s="1"/>
  <c r="L43" i="11" s="1"/>
  <c r="L29" i="11"/>
  <c r="L30" i="11"/>
  <c r="L31" i="11"/>
  <c r="L35" i="11"/>
  <c r="L36" i="11"/>
  <c r="L37" i="11"/>
  <c r="L38" i="11"/>
  <c r="L39" i="11"/>
  <c r="L40" i="11"/>
  <c r="L16" i="11"/>
  <c r="L15" i="11"/>
  <c r="L44" i="12"/>
  <c r="L46" i="12" s="1"/>
  <c r="L47" i="12" s="1"/>
  <c r="L48" i="12" s="1"/>
  <c r="L44" i="11" l="1"/>
  <c r="L45" i="11" s="1"/>
</calcChain>
</file>

<file path=xl/sharedStrings.xml><?xml version="1.0" encoding="utf-8"?>
<sst xmlns="http://schemas.openxmlformats.org/spreadsheetml/2006/main" count="173" uniqueCount="69">
  <si>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</si>
  <si>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</si>
  <si>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</si>
  <si>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</si>
  <si>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</si>
  <si>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</si>
  <si>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</si>
  <si>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</si>
  <si>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</si>
  <si>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</si>
  <si>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</si>
  <si>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</si>
  <si>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</si>
  <si>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</si>
  <si>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</si>
  <si>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</si>
  <si>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</si>
  <si>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</si>
  <si>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</si>
  <si>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</si>
  <si>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</si>
  <si>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</si>
  <si>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</si>
  <si>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</si>
  <si>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</si>
  <si>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</si>
  <si>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</si>
  <si>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</si>
  <si>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</si>
  <si>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</si>
  <si>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</si>
  <si>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</si>
  <si>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</si>
  <si>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</si>
  <si>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TOTAL</t>
  </si>
  <si>
    <t>MONITOREO DE CALIDAD AMBIENTAL</t>
  </si>
  <si>
    <t>TRABAJOS PRELIMINARES</t>
  </si>
  <si>
    <t>Movilización y desmovilización</t>
  </si>
  <si>
    <t>MONITOREO DE CALIDAD DE AGUA (Semestral)</t>
  </si>
  <si>
    <t>MONITOREO DE CALIDAD DE RUIDO (Semestral)</t>
  </si>
  <si>
    <t>UND</t>
  </si>
  <si>
    <t>AG-09 Punto de monitoreo (100 metros aguas arriba del punto de agua: PA-08 y del puente de acceso al centro poblado Villa El Salvador y Chachapoyas).</t>
  </si>
  <si>
    <t>AG-08 Punto de monitoreo (100 metros aguas debajo del punto de agua: PA-08 y del puente de acceso al centro poblado Villa El Salvador y Chachapoyas).</t>
  </si>
  <si>
    <t>AG-07 Punto de monitoreo (100 metros aguas arriba del punto de agua: PA-07 y del puente de acceso al centro poblado Pampadura).</t>
  </si>
  <si>
    <t>AG-06 Punto de monitoreo (100 metros aguas abajo del punto de agua: PA-07 y del puente de acceso al centro poblado Pampadura).</t>
  </si>
  <si>
    <t>AG-04 Punto de monitoreo (100 metros aguas abajo del puente de acceso al centro poblado Santa Clemencia)</t>
  </si>
  <si>
    <t>AG-01 Punto de monitoreo (100 metros aguas abajo del Puente Panamericana)</t>
  </si>
  <si>
    <t>AG-02 Punto de monitoreo (100 metros aguas debajo del punto de agua: PA-02 y del término del DME-15A, y aguas arriba del PA-01)</t>
  </si>
  <si>
    <t>AG-03 Punto de monitoreo (100 metros aguas debajo del patio de máquinas N° 2 y del punto de agua: PA-06)</t>
  </si>
  <si>
    <t>AG-05 Punto de monitoreo (100 metros aguas arriba del puente de acceso al centro poblado Santa Clemencia)</t>
  </si>
  <si>
    <t>CA-01 Punto ubicado en el barlovento del área de intervención, cerca al Humedal</t>
  </si>
  <si>
    <t>CA-02 Punto ubicado en el barlovento del área de intervención, cerca al Humedal</t>
  </si>
  <si>
    <t>MONITOREO DE CALIDAD DE AIRE (Semestral)</t>
  </si>
  <si>
    <t>CA-03 Punto ubicado en el barlovento del área de intervención, y al Este (E) del DME-15A y las defensas ribereñas (dique A2D01 y A2I02) en el subproyecto A-2.</t>
  </si>
  <si>
    <t>CA-04 Punto ubicado en el centro poblado Santa Clemencia, en el barlovento del área de intervención y al Este (E) de las defensas ribereñas (dique A2D06 y A2I07), en el subproyecto A-2</t>
  </si>
  <si>
    <t>CA-05 Punto ubicado en terreno colindantes a la ciudad de Chimbote, en el sotavento del área de intervención y al Suroeste (SW) del taller de mantenimiento de equipos.</t>
  </si>
  <si>
    <t>CA-06 Punto ubicado en el centro poblado Villa El Salvador, en el barlovento del área de intervención y al Sur (S) de las defensas ribereñas del subproyecto A-3.</t>
  </si>
  <si>
    <t>RA-01 Punto ubicado en terreno colindantes a la ciudad de Chimbote, ubicado cercano al Humedal</t>
  </si>
  <si>
    <t>RA-02 Punto ubicado en terreno colindantes a la ciudad de Chimbote, ubicado cercano al Humedal</t>
  </si>
  <si>
    <t>RA-03 Punto ubicado en terreno colindantes a la ciudad de Chimbote, y al Este (E) del DME-15A y las defensas ribereñas (dique A2D01 y A2I02), en el Subproyecto A-2</t>
  </si>
  <si>
    <t>RA-04 Punto ubicado al lado de la puerta de ingreso del taller de mantenimiento de equipos</t>
  </si>
  <si>
    <t>RA-05 Punto ubicado al Sur (S) del patio de máquinas y al Este (E) de las defensas ribereñas (dique A2I03 y A2D02) del subproyecto A-2</t>
  </si>
  <si>
    <t>RA-06 Punto ubicado en vía de acceso del centro poblado Santa Clemencia, al Este (E) de las defensas ribereñas (dique A2D06 y A2I07), en el subproyecto A-2</t>
  </si>
  <si>
    <t>RA-07 Punto ubicado en el centro poblado Villa El Salvador, en el barlovento del área de intervención y al Sur (S) de las defensas ribereñas (dique A3I01, A3D01, A3D02 y A3-I-02) del subproyecto A-3</t>
  </si>
  <si>
    <t>RA-08 Punto ubicado en el centro poblado Solivin, al Norte (N) de las vías de accesos existentes del sector Pampa del Toro, que serán sujetas a mejoramiento, del subproyecto A-4</t>
  </si>
  <si>
    <t>FACTURA A 30 DÍAS</t>
  </si>
  <si>
    <t>SOLES</t>
  </si>
  <si>
    <t>FACTUA A 30 DÍAS</t>
  </si>
  <si>
    <t>(Las utilidades se encuentran dentro del precio unitario)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</si>
</sst>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5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0" fontId="61" fillId="0" borderId="45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4" fontId="70" fillId="0" borderId="42" xfId="33" applyNumberFormat="1" applyFont="1" applyBorder="1" applyAlignment="1">
      <alignment vertical="center" wrapText="1"/>
    </xf>
    <xf numFmtId="4" fontId="71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9" fontId="70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0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61" fillId="36" borderId="33" xfId="0" applyFont="1" applyFill="1" applyBorder="1" applyAlignment="1">
      <alignment horizontal="center" vertical="center" wrapText="1"/>
    </xf>
    <xf numFmtId="0" fontId="61" fillId="36" borderId="39" xfId="0" applyFont="1" applyFill="1" applyBorder="1" applyAlignment="1">
      <alignment horizontal="center" vertical="center" wrapText="1"/>
    </xf>
    <xf numFmtId="0" fontId="61" fillId="36" borderId="39" xfId="215" applyNumberFormat="1" applyFont="1" applyFill="1" applyBorder="1" applyAlignment="1">
      <alignment vertical="center" wrapText="1"/>
    </xf>
    <xf numFmtId="4" fontId="43" fillId="36" borderId="25" xfId="33" applyNumberFormat="1" applyFont="1" applyFill="1" applyBorder="1" applyAlignment="1">
      <alignment vertical="center" wrapText="1"/>
    </xf>
    <xf numFmtId="4" fontId="43" fillId="36" borderId="37" xfId="33" applyNumberFormat="1" applyFont="1" applyFill="1" applyBorder="1" applyAlignment="1">
      <alignment vertical="center" wrapText="1"/>
    </xf>
    <xf numFmtId="0" fontId="61" fillId="36" borderId="39" xfId="215" applyNumberFormat="1" applyFont="1" applyFill="1" applyBorder="1" applyAlignment="1">
      <alignment horizontal="center" vertical="center" wrapText="1"/>
    </xf>
    <xf numFmtId="0" fontId="74" fillId="36" borderId="38" xfId="0" applyFont="1" applyFill="1" applyBorder="1" applyAlignment="1">
      <alignment horizontal="center" vertical="center"/>
    </xf>
    <xf numFmtId="0" fontId="75" fillId="36" borderId="38" xfId="0" applyFont="1" applyFill="1" applyBorder="1" applyAlignment="1">
      <alignment horizontal="center" vertical="center"/>
    </xf>
    <xf numFmtId="1" fontId="61" fillId="0" borderId="39" xfId="0" applyNumberFormat="1" applyFont="1" applyBorder="1" applyAlignment="1">
      <alignment horizontal="center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49" fontId="64" fillId="34" borderId="41" xfId="0" applyNumberFormat="1" applyFont="1" applyFill="1" applyBorder="1" applyAlignment="1">
      <alignment horizontal="left" vertical="center" wrapText="1"/>
    </xf>
    <xf numFmtId="49" fontId="64" fillId="34" borderId="13" xfId="0" applyNumberFormat="1" applyFont="1" applyFill="1" applyBorder="1" applyAlignment="1">
      <alignment horizontal="left" vertical="center" wrapText="1"/>
    </xf>
    <xf numFmtId="49" fontId="64" fillId="34" borderId="14" xfId="0" applyNumberFormat="1" applyFont="1" applyFill="1" applyBorder="1" applyAlignment="1">
      <alignment horizontal="left" vertical="center" wrapText="1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48" fillId="0" borderId="13" xfId="33" applyFont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49" fontId="62" fillId="0" borderId="39" xfId="0" applyNumberFormat="1" applyFont="1" applyBorder="1" applyAlignment="1">
      <alignment horizontal="left" vertical="center" wrapText="1"/>
    </xf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58" fillId="35" borderId="40" xfId="33" applyFont="1" applyFill="1" applyBorder="1" applyAlignment="1">
      <alignment horizontal="center" vertical="center"/>
    </xf>
    <xf numFmtId="49" fontId="73" fillId="36" borderId="39" xfId="0" applyNumberFormat="1" applyFont="1" applyFill="1" applyBorder="1" applyAlignment="1">
      <alignment horizontal="left" vertical="center" wrapText="1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48" fillId="0" borderId="21" xfId="33" applyFont="1" applyBorder="1" applyAlignment="1">
      <alignment horizontal="left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49" fontId="73" fillId="36" borderId="25" xfId="0" applyNumberFormat="1" applyFont="1" applyFill="1" applyBorder="1" applyAlignment="1">
      <alignment horizontal="left" vertical="center" wrapText="1"/>
    </xf>
    <xf numFmtId="49" fontId="73" fillId="36" borderId="20" xfId="0" applyNumberFormat="1" applyFont="1" applyFill="1" applyBorder="1" applyAlignment="1">
      <alignment horizontal="left" vertical="center" wrapText="1"/>
    </xf>
    <xf numFmtId="49" fontId="73" fillId="36" borderId="33" xfId="0" applyNumberFormat="1" applyFont="1" applyFill="1" applyBorder="1" applyAlignment="1">
      <alignment horizontal="left" vertical="center" wrapText="1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0" fontId="72" fillId="0" borderId="54" xfId="0" applyFont="1" applyBorder="1" applyAlignment="1">
      <alignment horizontal="right" vertical="center"/>
    </xf>
    <xf numFmtId="0" fontId="72" fillId="0" borderId="55" xfId="0" applyFont="1" applyBorder="1" applyAlignment="1">
      <alignment horizontal="right" vertical="center"/>
    </xf>
    <xf numFmtId="0" fontId="72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" xfId="215" builtinId="3"/>
    <cellStyle name="Comma 2" xfId="6"/>
    <cellStyle name="Comma 3" xfId="7"/>
    <cellStyle name="Comma 4" xfId="27"/>
    <cellStyle name="Diseño" xfId="8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ipervínculo 2" xfId="213"/>
    <cellStyle name="Hyperlink" xfId="216" builtinId="8"/>
    <cellStyle name="Hyperlink 2" xfId="9"/>
    <cellStyle name="Incorrecto 2" xfId="165"/>
    <cellStyle name="Incorrecto 2 2" xfId="166"/>
    <cellStyle name="Incorrecto 2 3" xfId="167"/>
    <cellStyle name="Incorrecto 3" xfId="164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ercent" xfId="217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itle" xfId="1" builtinId="15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855233</xdr:colOff>
      <xdr:row>3</xdr:row>
      <xdr:rowOff>160692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53785</xdr:colOff>
      <xdr:row>0</xdr:row>
      <xdr:rowOff>40005</xdr:rowOff>
    </xdr:from>
    <xdr:to>
      <xdr:col>2</xdr:col>
      <xdr:colOff>895799</xdr:colOff>
      <xdr:row>3</xdr:row>
      <xdr:rowOff>129876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85" y="40005"/>
          <a:ext cx="2380133" cy="12335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9"/>
  <sheetViews>
    <sheetView showGridLines="0" tabSelected="1" view="pageBreakPreview" zoomScale="55" zoomScaleNormal="85" zoomScaleSheetLayoutView="55" workbookViewId="0">
      <selection activeCell="N29" sqref="N29"/>
    </sheetView>
  </sheetViews>
  <sheetFormatPr defaultColWidth="11.42578125" defaultRowHeight="12.75"/>
  <cols>
    <col min="1" max="1" width="10.5703125" style="2" customWidth="1"/>
    <col min="2" max="2" width="10.85546875" style="2" customWidth="1"/>
    <col min="3" max="3" width="14.42578125" style="2" customWidth="1"/>
    <col min="4" max="4" width="13.42578125" style="2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5703125" style="2" customWidth="1"/>
    <col min="10" max="10" width="13" style="2" customWidth="1"/>
    <col min="11" max="11" width="17.42578125" style="2" customWidth="1"/>
    <col min="12" max="12" width="25.5703125" style="2" customWidth="1"/>
    <col min="13" max="16384" width="11.42578125" style="2"/>
  </cols>
  <sheetData>
    <row r="1" spans="1:21" ht="37.5" customHeight="1">
      <c r="A1" s="120"/>
      <c r="B1" s="121"/>
      <c r="C1" s="121"/>
      <c r="D1" s="122"/>
      <c r="E1" s="126" t="s">
        <v>22</v>
      </c>
      <c r="F1" s="127"/>
      <c r="G1" s="127"/>
      <c r="H1" s="127"/>
      <c r="I1" s="127"/>
      <c r="J1" s="128"/>
      <c r="K1" s="100"/>
      <c r="L1" s="101"/>
    </row>
    <row r="2" spans="1:21" ht="37.5" customHeight="1">
      <c r="A2" s="123"/>
      <c r="B2" s="124"/>
      <c r="C2" s="124"/>
      <c r="D2" s="125"/>
      <c r="E2" s="129"/>
      <c r="F2" s="130"/>
      <c r="G2" s="130"/>
      <c r="H2" s="130"/>
      <c r="I2" s="130"/>
      <c r="J2" s="131"/>
      <c r="K2" s="102"/>
      <c r="L2" s="103"/>
    </row>
    <row r="3" spans="1:21" ht="15.75" customHeight="1">
      <c r="A3" s="123"/>
      <c r="B3" s="124"/>
      <c r="C3" s="124"/>
      <c r="D3" s="125"/>
      <c r="E3" s="129"/>
      <c r="F3" s="130"/>
      <c r="G3" s="130"/>
      <c r="H3" s="130"/>
      <c r="I3" s="130"/>
      <c r="J3" s="131"/>
      <c r="K3" s="106" t="s">
        <v>19</v>
      </c>
      <c r="L3" s="107"/>
    </row>
    <row r="4" spans="1:21" ht="15.75" customHeight="1">
      <c r="A4" s="123"/>
      <c r="B4" s="124"/>
      <c r="C4" s="124"/>
      <c r="D4" s="125"/>
      <c r="E4" s="129"/>
      <c r="F4" s="130"/>
      <c r="G4" s="130"/>
      <c r="H4" s="130"/>
      <c r="I4" s="130"/>
      <c r="J4" s="131"/>
      <c r="K4" s="110" t="s">
        <v>18</v>
      </c>
      <c r="L4" s="112"/>
    </row>
    <row r="5" spans="1:21" ht="15.75" customHeight="1">
      <c r="A5" s="114" t="s">
        <v>23</v>
      </c>
      <c r="B5" s="115"/>
      <c r="C5" s="115"/>
      <c r="D5" s="116"/>
      <c r="E5" s="129"/>
      <c r="F5" s="130"/>
      <c r="G5" s="130"/>
      <c r="H5" s="130"/>
      <c r="I5" s="130"/>
      <c r="J5" s="131"/>
      <c r="K5" s="111"/>
      <c r="L5" s="113"/>
    </row>
    <row r="6" spans="1:21" ht="12" customHeight="1" thickBot="1">
      <c r="A6" s="117" t="s">
        <v>24</v>
      </c>
      <c r="B6" s="118"/>
      <c r="C6" s="118"/>
      <c r="D6" s="119"/>
      <c r="E6" s="132"/>
      <c r="F6" s="133"/>
      <c r="G6" s="133"/>
      <c r="H6" s="133"/>
      <c r="I6" s="133"/>
      <c r="J6" s="134"/>
      <c r="K6" s="60"/>
      <c r="L6" s="37"/>
    </row>
    <row r="7" spans="1:21" s="4" customFormat="1" ht="16.5">
      <c r="A7" s="95" t="s">
        <v>17</v>
      </c>
      <c r="B7" s="96"/>
      <c r="C7" s="96"/>
      <c r="D7" s="46"/>
      <c r="E7" s="46"/>
      <c r="F7" s="46"/>
      <c r="G7" s="46"/>
      <c r="H7" s="46"/>
      <c r="I7" s="46"/>
      <c r="J7" s="46"/>
      <c r="K7" s="22"/>
      <c r="L7" s="23"/>
      <c r="N7" s="5"/>
    </row>
    <row r="8" spans="1:21" s="39" customFormat="1" ht="16.5" customHeight="1">
      <c r="A8" s="98" t="s">
        <v>0</v>
      </c>
      <c r="B8" s="99"/>
      <c r="C8" s="99"/>
      <c r="D8" s="97"/>
      <c r="E8" s="97"/>
      <c r="F8" s="97"/>
      <c r="G8" s="97"/>
      <c r="H8" s="97"/>
      <c r="I8" s="97"/>
      <c r="J8" s="97"/>
      <c r="K8" s="40"/>
      <c r="L8" s="41"/>
      <c r="N8" s="42"/>
    </row>
    <row r="9" spans="1:21" s="39" customFormat="1" ht="16.5" customHeight="1">
      <c r="A9" s="98" t="s">
        <v>1</v>
      </c>
      <c r="B9" s="99"/>
      <c r="C9" s="99"/>
      <c r="D9" s="97"/>
      <c r="E9" s="97"/>
      <c r="F9" s="97"/>
      <c r="G9" s="97"/>
      <c r="H9" s="97"/>
      <c r="I9" s="97"/>
      <c r="J9" s="97"/>
      <c r="K9" s="40"/>
      <c r="L9" s="41"/>
      <c r="N9" s="42"/>
    </row>
    <row r="10" spans="1:21" s="39" customFormat="1" ht="16.5" customHeight="1">
      <c r="A10" s="98" t="s">
        <v>2</v>
      </c>
      <c r="B10" s="99"/>
      <c r="C10" s="99"/>
      <c r="D10" s="97"/>
      <c r="E10" s="97"/>
      <c r="F10" s="97"/>
      <c r="G10" s="97"/>
      <c r="H10" s="97"/>
      <c r="I10" s="97"/>
      <c r="J10" s="97"/>
      <c r="K10" s="40"/>
      <c r="L10" s="41"/>
      <c r="N10" s="42"/>
    </row>
    <row r="11" spans="1:21" s="39" customFormat="1" ht="16.5" customHeight="1">
      <c r="A11" s="98" t="s">
        <v>3</v>
      </c>
      <c r="B11" s="99"/>
      <c r="C11" s="99"/>
      <c r="D11" s="97"/>
      <c r="E11" s="97"/>
      <c r="F11" s="97"/>
      <c r="G11" s="97"/>
      <c r="H11" s="97"/>
      <c r="I11" s="97"/>
      <c r="J11" s="97"/>
      <c r="K11" s="40"/>
      <c r="L11" s="41"/>
      <c r="N11" s="42"/>
    </row>
    <row r="12" spans="1:21" ht="28.5" customHeight="1" thickBot="1">
      <c r="A12" s="38"/>
      <c r="B12" s="7"/>
      <c r="C12" s="7"/>
      <c r="D12" s="7"/>
      <c r="E12" s="7"/>
      <c r="F12" s="7"/>
      <c r="G12" s="7"/>
      <c r="H12" s="7"/>
      <c r="I12" s="7"/>
      <c r="J12" s="62"/>
      <c r="K12" s="62" t="s">
        <v>25</v>
      </c>
      <c r="L12" s="63">
        <v>44859</v>
      </c>
    </row>
    <row r="13" spans="1:21" ht="40.35" customHeight="1" thickBot="1">
      <c r="A13" s="44" t="s">
        <v>10</v>
      </c>
      <c r="B13" s="45" t="s">
        <v>4</v>
      </c>
      <c r="C13" s="45" t="s">
        <v>5</v>
      </c>
      <c r="D13" s="45"/>
      <c r="E13" s="108" t="s">
        <v>6</v>
      </c>
      <c r="F13" s="108"/>
      <c r="G13" s="108"/>
      <c r="H13" s="108"/>
      <c r="I13" s="108"/>
      <c r="J13" s="108"/>
      <c r="K13" s="47" t="s">
        <v>16</v>
      </c>
      <c r="L13" s="48" t="s">
        <v>15</v>
      </c>
      <c r="N13" s="104"/>
      <c r="O13" s="104"/>
      <c r="P13" s="104"/>
      <c r="Q13" s="6"/>
      <c r="R13" s="7"/>
      <c r="S13" s="7"/>
      <c r="T13" s="7"/>
      <c r="U13" s="7"/>
    </row>
    <row r="14" spans="1:21" ht="27" customHeight="1">
      <c r="A14" s="151" t="s">
        <v>35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3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83">
        <v>1</v>
      </c>
      <c r="B15" s="77"/>
      <c r="C15" s="78"/>
      <c r="D15" s="79"/>
      <c r="E15" s="109" t="s">
        <v>36</v>
      </c>
      <c r="F15" s="109"/>
      <c r="G15" s="109"/>
      <c r="H15" s="109"/>
      <c r="I15" s="109"/>
      <c r="J15" s="109"/>
      <c r="K15" s="80"/>
      <c r="L15" s="81">
        <f t="shared" ref="L15:L16" si="0">+K15*C15</f>
        <v>0</v>
      </c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49">
        <v>1.1000000000000001</v>
      </c>
      <c r="B16" s="50" t="s">
        <v>29</v>
      </c>
      <c r="C16" s="51">
        <v>1</v>
      </c>
      <c r="D16" s="61"/>
      <c r="E16" s="105" t="s">
        <v>37</v>
      </c>
      <c r="F16" s="105"/>
      <c r="G16" s="105"/>
      <c r="H16" s="105"/>
      <c r="I16" s="105"/>
      <c r="J16" s="105"/>
      <c r="K16" s="52"/>
      <c r="L16" s="53">
        <f t="shared" si="0"/>
        <v>0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84">
        <v>2</v>
      </c>
      <c r="B17" s="77"/>
      <c r="C17" s="78"/>
      <c r="D17" s="82"/>
      <c r="E17" s="145" t="s">
        <v>38</v>
      </c>
      <c r="F17" s="146"/>
      <c r="G17" s="146"/>
      <c r="H17" s="146"/>
      <c r="I17" s="146"/>
      <c r="J17" s="147"/>
      <c r="K17" s="80"/>
      <c r="L17" s="81">
        <f>SUM(L18:L26)</f>
        <v>7008.2999999999993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2.450000000000003" customHeight="1">
      <c r="A18" s="49">
        <v>2.1</v>
      </c>
      <c r="B18" s="50" t="s">
        <v>40</v>
      </c>
      <c r="C18" s="51">
        <v>2</v>
      </c>
      <c r="D18" s="64"/>
      <c r="E18" s="86" t="s">
        <v>46</v>
      </c>
      <c r="F18" s="87"/>
      <c r="G18" s="87"/>
      <c r="H18" s="87"/>
      <c r="I18" s="87"/>
      <c r="J18" s="88"/>
      <c r="K18" s="52">
        <v>389.35</v>
      </c>
      <c r="L18" s="53">
        <f>+K18*C18</f>
        <v>778.7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41.1" customHeight="1">
      <c r="A19" s="49">
        <v>2.2000000000000002</v>
      </c>
      <c r="B19" s="50" t="s">
        <v>40</v>
      </c>
      <c r="C19" s="51">
        <v>2</v>
      </c>
      <c r="D19" s="64"/>
      <c r="E19" s="86" t="s">
        <v>47</v>
      </c>
      <c r="F19" s="87"/>
      <c r="G19" s="87"/>
      <c r="H19" s="87"/>
      <c r="I19" s="87"/>
      <c r="J19" s="88"/>
      <c r="K19" s="52">
        <v>389.35</v>
      </c>
      <c r="L19" s="53">
        <f t="shared" ref="L19:L40" si="1">+K19*C19</f>
        <v>778.7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49">
        <v>2.2999999999999998</v>
      </c>
      <c r="B20" s="50" t="s">
        <v>40</v>
      </c>
      <c r="C20" s="51">
        <v>2</v>
      </c>
      <c r="D20" s="64"/>
      <c r="E20" s="86" t="s">
        <v>48</v>
      </c>
      <c r="F20" s="87"/>
      <c r="G20" s="87"/>
      <c r="H20" s="87"/>
      <c r="I20" s="87"/>
      <c r="J20" s="88"/>
      <c r="K20" s="52">
        <v>389.35</v>
      </c>
      <c r="L20" s="53">
        <f t="shared" si="1"/>
        <v>778.7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49">
        <v>2.4</v>
      </c>
      <c r="B21" s="50" t="s">
        <v>40</v>
      </c>
      <c r="C21" s="85">
        <v>2</v>
      </c>
      <c r="D21" s="64"/>
      <c r="E21" s="86" t="s">
        <v>45</v>
      </c>
      <c r="F21" s="87"/>
      <c r="G21" s="87"/>
      <c r="H21" s="87"/>
      <c r="I21" s="87"/>
      <c r="J21" s="88"/>
      <c r="K21" s="52">
        <v>389.35</v>
      </c>
      <c r="L21" s="53">
        <f t="shared" si="1"/>
        <v>778.7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7.700000000000003" customHeight="1">
      <c r="A22" s="49">
        <v>2.5</v>
      </c>
      <c r="B22" s="50" t="s">
        <v>40</v>
      </c>
      <c r="C22" s="51">
        <v>2</v>
      </c>
      <c r="D22" s="64"/>
      <c r="E22" s="86" t="s">
        <v>49</v>
      </c>
      <c r="F22" s="87"/>
      <c r="G22" s="87"/>
      <c r="H22" s="87"/>
      <c r="I22" s="87"/>
      <c r="J22" s="88"/>
      <c r="K22" s="52">
        <v>389.35</v>
      </c>
      <c r="L22" s="53">
        <f t="shared" si="1"/>
        <v>778.7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8.450000000000003" customHeight="1">
      <c r="A23" s="49">
        <v>2.6</v>
      </c>
      <c r="B23" s="50" t="s">
        <v>40</v>
      </c>
      <c r="C23" s="51">
        <v>2</v>
      </c>
      <c r="D23" s="64"/>
      <c r="E23" s="86" t="s">
        <v>44</v>
      </c>
      <c r="F23" s="87"/>
      <c r="G23" s="87"/>
      <c r="H23" s="87"/>
      <c r="I23" s="87"/>
      <c r="J23" s="88"/>
      <c r="K23" s="52">
        <v>389.35</v>
      </c>
      <c r="L23" s="53">
        <f t="shared" si="1"/>
        <v>778.7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8.450000000000003" customHeight="1">
      <c r="A24" s="49">
        <v>2.7</v>
      </c>
      <c r="B24" s="50" t="s">
        <v>40</v>
      </c>
      <c r="C24" s="51">
        <v>2</v>
      </c>
      <c r="D24" s="64"/>
      <c r="E24" s="86" t="s">
        <v>43</v>
      </c>
      <c r="F24" s="87"/>
      <c r="G24" s="87"/>
      <c r="H24" s="87"/>
      <c r="I24" s="87"/>
      <c r="J24" s="88"/>
      <c r="K24" s="52">
        <v>389.35</v>
      </c>
      <c r="L24" s="53">
        <f t="shared" si="1"/>
        <v>778.7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8.450000000000003" customHeight="1">
      <c r="A25" s="49">
        <v>2.8</v>
      </c>
      <c r="B25" s="50" t="s">
        <v>40</v>
      </c>
      <c r="C25" s="51">
        <v>2</v>
      </c>
      <c r="D25" s="64"/>
      <c r="E25" s="86" t="s">
        <v>42</v>
      </c>
      <c r="F25" s="87"/>
      <c r="G25" s="87"/>
      <c r="H25" s="87"/>
      <c r="I25" s="87"/>
      <c r="J25" s="88"/>
      <c r="K25" s="52">
        <v>389.35</v>
      </c>
      <c r="L25" s="53">
        <f t="shared" si="1"/>
        <v>778.7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8.450000000000003" customHeight="1">
      <c r="A26" s="49">
        <v>2.9</v>
      </c>
      <c r="B26" s="50" t="s">
        <v>40</v>
      </c>
      <c r="C26" s="51">
        <v>2</v>
      </c>
      <c r="D26" s="64"/>
      <c r="E26" s="86" t="s">
        <v>41</v>
      </c>
      <c r="F26" s="87"/>
      <c r="G26" s="87"/>
      <c r="H26" s="87"/>
      <c r="I26" s="87"/>
      <c r="J26" s="88"/>
      <c r="K26" s="52">
        <v>389.35</v>
      </c>
      <c r="L26" s="53">
        <f t="shared" si="1"/>
        <v>778.7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84">
        <v>3</v>
      </c>
      <c r="B27" s="77"/>
      <c r="C27" s="78"/>
      <c r="D27" s="82"/>
      <c r="E27" s="145" t="s">
        <v>52</v>
      </c>
      <c r="F27" s="146"/>
      <c r="G27" s="146"/>
      <c r="H27" s="146"/>
      <c r="I27" s="146"/>
      <c r="J27" s="147"/>
      <c r="K27" s="80"/>
      <c r="L27" s="81">
        <f>SUM(L28:L33)</f>
        <v>236580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7.700000000000003" customHeight="1">
      <c r="A28" s="49">
        <v>3.1</v>
      </c>
      <c r="B28" s="50" t="s">
        <v>40</v>
      </c>
      <c r="C28" s="51">
        <v>2</v>
      </c>
      <c r="D28" s="64"/>
      <c r="E28" s="86" t="s">
        <v>50</v>
      </c>
      <c r="F28" s="87"/>
      <c r="G28" s="87"/>
      <c r="H28" s="87"/>
      <c r="I28" s="87"/>
      <c r="J28" s="88"/>
      <c r="K28" s="52">
        <v>19715</v>
      </c>
      <c r="L28" s="53">
        <f t="shared" si="1"/>
        <v>39430</v>
      </c>
      <c r="N28" s="10"/>
      <c r="O28" s="11"/>
      <c r="P28" s="11"/>
      <c r="Q28" s="12"/>
      <c r="R28" s="13"/>
      <c r="S28" s="13"/>
      <c r="T28" s="13"/>
      <c r="U28" s="13"/>
    </row>
    <row r="29" spans="1:21" s="9" customFormat="1" ht="37.700000000000003" customHeight="1">
      <c r="A29" s="49">
        <v>3.2</v>
      </c>
      <c r="B29" s="50" t="s">
        <v>40</v>
      </c>
      <c r="C29" s="51">
        <v>2</v>
      </c>
      <c r="D29" s="64"/>
      <c r="E29" s="86" t="s">
        <v>51</v>
      </c>
      <c r="F29" s="87"/>
      <c r="G29" s="87"/>
      <c r="H29" s="87"/>
      <c r="I29" s="87"/>
      <c r="J29" s="88"/>
      <c r="K29" s="52">
        <v>19715</v>
      </c>
      <c r="L29" s="53">
        <f t="shared" si="1"/>
        <v>39430</v>
      </c>
      <c r="N29" s="10"/>
      <c r="O29" s="11"/>
      <c r="P29" s="11"/>
      <c r="Q29" s="12"/>
      <c r="R29" s="13"/>
      <c r="S29" s="13"/>
      <c r="T29" s="13"/>
      <c r="U29" s="13"/>
    </row>
    <row r="30" spans="1:21" s="9" customFormat="1" ht="46.5" customHeight="1">
      <c r="A30" s="49">
        <v>3.3</v>
      </c>
      <c r="B30" s="50" t="s">
        <v>40</v>
      </c>
      <c r="C30" s="51">
        <v>2</v>
      </c>
      <c r="D30" s="64"/>
      <c r="E30" s="86" t="s">
        <v>53</v>
      </c>
      <c r="F30" s="87"/>
      <c r="G30" s="87"/>
      <c r="H30" s="87"/>
      <c r="I30" s="87"/>
      <c r="J30" s="88"/>
      <c r="K30" s="52">
        <v>19715</v>
      </c>
      <c r="L30" s="53">
        <f>+K30*C30</f>
        <v>39430</v>
      </c>
      <c r="N30" s="10"/>
      <c r="O30" s="11"/>
      <c r="P30" s="11"/>
      <c r="Q30" s="12"/>
      <c r="R30" s="13"/>
      <c r="S30" s="13"/>
      <c r="T30" s="13"/>
      <c r="U30" s="13"/>
    </row>
    <row r="31" spans="1:21" s="9" customFormat="1" ht="46.5" customHeight="1">
      <c r="A31" s="49">
        <v>3.4</v>
      </c>
      <c r="B31" s="50" t="s">
        <v>40</v>
      </c>
      <c r="C31" s="51">
        <v>2</v>
      </c>
      <c r="D31" s="64"/>
      <c r="E31" s="86" t="s">
        <v>54</v>
      </c>
      <c r="F31" s="87"/>
      <c r="G31" s="87"/>
      <c r="H31" s="87"/>
      <c r="I31" s="87"/>
      <c r="J31" s="88"/>
      <c r="K31" s="52">
        <v>19715</v>
      </c>
      <c r="L31" s="53">
        <f>+K31*C31</f>
        <v>39430</v>
      </c>
      <c r="N31" s="10"/>
      <c r="O31" s="11"/>
      <c r="P31" s="11"/>
      <c r="Q31" s="12"/>
      <c r="R31" s="13"/>
      <c r="S31" s="13"/>
      <c r="T31" s="13"/>
      <c r="U31" s="13"/>
    </row>
    <row r="32" spans="1:21" s="9" customFormat="1" ht="46.5" customHeight="1">
      <c r="A32" s="49">
        <v>3.5</v>
      </c>
      <c r="B32" s="50" t="s">
        <v>40</v>
      </c>
      <c r="C32" s="51">
        <v>2</v>
      </c>
      <c r="D32" s="64"/>
      <c r="E32" s="86" t="s">
        <v>55</v>
      </c>
      <c r="F32" s="87"/>
      <c r="G32" s="87"/>
      <c r="H32" s="87"/>
      <c r="I32" s="87"/>
      <c r="J32" s="88"/>
      <c r="K32" s="52">
        <v>19715</v>
      </c>
      <c r="L32" s="53">
        <f>+K32*C32</f>
        <v>39430</v>
      </c>
      <c r="N32" s="10"/>
      <c r="O32" s="11"/>
      <c r="P32" s="11"/>
      <c r="Q32" s="12"/>
      <c r="R32" s="13"/>
      <c r="S32" s="13"/>
      <c r="T32" s="13"/>
      <c r="U32" s="13"/>
    </row>
    <row r="33" spans="1:21" s="9" customFormat="1" ht="46.5" customHeight="1">
      <c r="A33" s="49">
        <v>3.6</v>
      </c>
      <c r="B33" s="50" t="s">
        <v>40</v>
      </c>
      <c r="C33" s="51">
        <v>2</v>
      </c>
      <c r="D33" s="64"/>
      <c r="E33" s="86" t="s">
        <v>56</v>
      </c>
      <c r="F33" s="87"/>
      <c r="G33" s="87"/>
      <c r="H33" s="87"/>
      <c r="I33" s="87"/>
      <c r="J33" s="88"/>
      <c r="K33" s="52">
        <v>19715</v>
      </c>
      <c r="L33" s="53">
        <f>+K33*C33</f>
        <v>39430</v>
      </c>
      <c r="N33" s="10"/>
      <c r="O33" s="11"/>
      <c r="P33" s="11"/>
      <c r="Q33" s="12"/>
      <c r="R33" s="13"/>
      <c r="S33" s="13"/>
      <c r="T33" s="13"/>
      <c r="U33" s="13"/>
    </row>
    <row r="34" spans="1:21" s="9" customFormat="1" ht="30" customHeight="1">
      <c r="A34" s="84">
        <v>4</v>
      </c>
      <c r="B34" s="77"/>
      <c r="C34" s="78"/>
      <c r="D34" s="82"/>
      <c r="E34" s="145" t="s">
        <v>39</v>
      </c>
      <c r="F34" s="146"/>
      <c r="G34" s="146"/>
      <c r="H34" s="146"/>
      <c r="I34" s="146"/>
      <c r="J34" s="147"/>
      <c r="K34" s="80"/>
      <c r="L34" s="81">
        <f>SUM(L35:L42)</f>
        <v>2880</v>
      </c>
      <c r="N34" s="10"/>
      <c r="O34" s="11"/>
      <c r="P34" s="11"/>
      <c r="Q34" s="12"/>
      <c r="R34" s="13"/>
      <c r="S34" s="13"/>
      <c r="T34" s="13"/>
      <c r="U34" s="13"/>
    </row>
    <row r="35" spans="1:21" s="9" customFormat="1" ht="39.6" customHeight="1">
      <c r="A35" s="49">
        <v>4.0999999999999996</v>
      </c>
      <c r="B35" s="50" t="s">
        <v>40</v>
      </c>
      <c r="C35" s="51">
        <v>2</v>
      </c>
      <c r="D35" s="64"/>
      <c r="E35" s="86" t="s">
        <v>57</v>
      </c>
      <c r="F35" s="87"/>
      <c r="G35" s="87"/>
      <c r="H35" s="87"/>
      <c r="I35" s="87"/>
      <c r="J35" s="88"/>
      <c r="K35" s="52">
        <v>180</v>
      </c>
      <c r="L35" s="53">
        <f t="shared" si="1"/>
        <v>360</v>
      </c>
      <c r="N35" s="10"/>
      <c r="O35" s="11"/>
      <c r="P35" s="11"/>
      <c r="Q35" s="12"/>
      <c r="R35" s="13"/>
      <c r="S35" s="13"/>
      <c r="T35" s="13"/>
      <c r="U35" s="13"/>
    </row>
    <row r="36" spans="1:21" s="9" customFormat="1" ht="30" customHeight="1">
      <c r="A36" s="49">
        <v>4.2</v>
      </c>
      <c r="B36" s="50" t="s">
        <v>40</v>
      </c>
      <c r="C36" s="51">
        <v>2</v>
      </c>
      <c r="D36" s="64"/>
      <c r="E36" s="86" t="s">
        <v>58</v>
      </c>
      <c r="F36" s="87"/>
      <c r="G36" s="87"/>
      <c r="H36" s="87"/>
      <c r="I36" s="87"/>
      <c r="J36" s="88"/>
      <c r="K36" s="52">
        <v>180</v>
      </c>
      <c r="L36" s="53">
        <f t="shared" si="1"/>
        <v>360</v>
      </c>
      <c r="N36" s="10"/>
      <c r="O36" s="11"/>
      <c r="P36" s="11"/>
      <c r="Q36" s="12"/>
      <c r="R36" s="13"/>
      <c r="S36" s="13"/>
      <c r="T36" s="13"/>
      <c r="U36" s="13"/>
    </row>
    <row r="37" spans="1:21" s="9" customFormat="1" ht="44.45" customHeight="1">
      <c r="A37" s="49">
        <v>4.3</v>
      </c>
      <c r="B37" s="50" t="s">
        <v>40</v>
      </c>
      <c r="C37" s="51">
        <v>2</v>
      </c>
      <c r="D37" s="64"/>
      <c r="E37" s="86" t="s">
        <v>59</v>
      </c>
      <c r="F37" s="87"/>
      <c r="G37" s="87"/>
      <c r="H37" s="87"/>
      <c r="I37" s="87"/>
      <c r="J37" s="88"/>
      <c r="K37" s="52">
        <v>180</v>
      </c>
      <c r="L37" s="53">
        <f t="shared" si="1"/>
        <v>360</v>
      </c>
      <c r="N37" s="10"/>
      <c r="O37" s="11"/>
      <c r="P37" s="11"/>
      <c r="Q37" s="12"/>
      <c r="R37" s="13"/>
      <c r="S37" s="13"/>
      <c r="T37" s="13"/>
      <c r="U37" s="13"/>
    </row>
    <row r="38" spans="1:21" s="9" customFormat="1" ht="29.45" customHeight="1">
      <c r="A38" s="49">
        <v>4.4000000000000004</v>
      </c>
      <c r="B38" s="50" t="s">
        <v>40</v>
      </c>
      <c r="C38" s="51">
        <v>2</v>
      </c>
      <c r="D38" s="64"/>
      <c r="E38" s="86" t="s">
        <v>60</v>
      </c>
      <c r="F38" s="87"/>
      <c r="G38" s="87"/>
      <c r="H38" s="87"/>
      <c r="I38" s="87"/>
      <c r="J38" s="88"/>
      <c r="K38" s="52">
        <v>180</v>
      </c>
      <c r="L38" s="53">
        <f t="shared" si="1"/>
        <v>360</v>
      </c>
      <c r="N38" s="10"/>
      <c r="O38" s="11"/>
      <c r="P38" s="11"/>
      <c r="Q38" s="12"/>
      <c r="R38" s="13"/>
      <c r="S38" s="13"/>
      <c r="T38" s="13"/>
      <c r="U38" s="13"/>
    </row>
    <row r="39" spans="1:21" s="9" customFormat="1" ht="44.45" customHeight="1">
      <c r="A39" s="49">
        <v>4.5</v>
      </c>
      <c r="B39" s="50" t="s">
        <v>40</v>
      </c>
      <c r="C39" s="51">
        <v>2</v>
      </c>
      <c r="D39" s="64"/>
      <c r="E39" s="86" t="s">
        <v>61</v>
      </c>
      <c r="F39" s="87"/>
      <c r="G39" s="87"/>
      <c r="H39" s="87"/>
      <c r="I39" s="87"/>
      <c r="J39" s="88"/>
      <c r="K39" s="52">
        <v>180</v>
      </c>
      <c r="L39" s="53">
        <f t="shared" si="1"/>
        <v>360</v>
      </c>
      <c r="N39" s="10"/>
      <c r="O39" s="11"/>
      <c r="P39" s="11"/>
      <c r="Q39" s="12"/>
      <c r="R39" s="13"/>
      <c r="S39" s="13"/>
      <c r="T39" s="13"/>
      <c r="U39" s="13"/>
    </row>
    <row r="40" spans="1:21" s="9" customFormat="1" ht="44.45" customHeight="1">
      <c r="A40" s="49">
        <v>4.5999999999999996</v>
      </c>
      <c r="B40" s="50" t="s">
        <v>40</v>
      </c>
      <c r="C40" s="51">
        <v>2</v>
      </c>
      <c r="D40" s="64"/>
      <c r="E40" s="86" t="s">
        <v>62</v>
      </c>
      <c r="F40" s="87"/>
      <c r="G40" s="87"/>
      <c r="H40" s="87"/>
      <c r="I40" s="87"/>
      <c r="J40" s="88"/>
      <c r="K40" s="52">
        <v>180</v>
      </c>
      <c r="L40" s="53">
        <f t="shared" si="1"/>
        <v>360</v>
      </c>
      <c r="N40" s="10"/>
      <c r="O40" s="11"/>
      <c r="P40" s="11"/>
      <c r="Q40" s="12"/>
      <c r="R40" s="13"/>
      <c r="S40" s="13"/>
      <c r="T40" s="13"/>
      <c r="U40" s="13"/>
    </row>
    <row r="41" spans="1:21" s="9" customFormat="1" ht="44.45" customHeight="1">
      <c r="A41" s="49">
        <v>4.7</v>
      </c>
      <c r="B41" s="50" t="s">
        <v>40</v>
      </c>
      <c r="C41" s="51">
        <v>2</v>
      </c>
      <c r="D41" s="64"/>
      <c r="E41" s="86" t="s">
        <v>63</v>
      </c>
      <c r="F41" s="87"/>
      <c r="G41" s="87"/>
      <c r="H41" s="87"/>
      <c r="I41" s="87"/>
      <c r="J41" s="88"/>
      <c r="K41" s="52">
        <v>180</v>
      </c>
      <c r="L41" s="53">
        <f t="shared" ref="L41:L42" si="2">+K41*C41</f>
        <v>360</v>
      </c>
      <c r="N41" s="10"/>
      <c r="O41" s="11"/>
      <c r="P41" s="11"/>
      <c r="Q41" s="12"/>
      <c r="R41" s="13"/>
      <c r="S41" s="13"/>
      <c r="T41" s="13"/>
      <c r="U41" s="13"/>
    </row>
    <row r="42" spans="1:21" s="9" customFormat="1" ht="44.45" customHeight="1">
      <c r="A42" s="49">
        <v>4.8</v>
      </c>
      <c r="B42" s="50" t="s">
        <v>40</v>
      </c>
      <c r="C42" s="51">
        <v>2</v>
      </c>
      <c r="D42" s="64"/>
      <c r="E42" s="86" t="s">
        <v>64</v>
      </c>
      <c r="F42" s="87"/>
      <c r="G42" s="87"/>
      <c r="H42" s="87"/>
      <c r="I42" s="87"/>
      <c r="J42" s="88"/>
      <c r="K42" s="52">
        <v>180</v>
      </c>
      <c r="L42" s="53">
        <f t="shared" si="2"/>
        <v>360</v>
      </c>
      <c r="N42" s="10"/>
      <c r="O42" s="11"/>
      <c r="P42" s="11"/>
      <c r="Q42" s="12"/>
      <c r="R42" s="13"/>
      <c r="S42" s="13"/>
      <c r="T42" s="13"/>
      <c r="U42" s="13"/>
    </row>
    <row r="43" spans="1:21" s="9" customFormat="1" ht="30" customHeight="1">
      <c r="A43" s="89" t="s">
        <v>21</v>
      </c>
      <c r="B43" s="90"/>
      <c r="C43" s="90"/>
      <c r="D43" s="90"/>
      <c r="E43" s="90"/>
      <c r="F43" s="90"/>
      <c r="G43" s="90"/>
      <c r="H43" s="90"/>
      <c r="I43" s="90"/>
      <c r="J43" s="90"/>
      <c r="K43" s="91"/>
      <c r="L43" s="65">
        <f>L17+L27+L34</f>
        <v>246468.3</v>
      </c>
      <c r="N43" s="10"/>
      <c r="O43" s="11"/>
      <c r="P43" s="11"/>
      <c r="Q43" s="12"/>
      <c r="R43" s="13"/>
      <c r="S43" s="13"/>
      <c r="T43" s="13"/>
      <c r="U43" s="13"/>
    </row>
    <row r="44" spans="1:21" s="9" customFormat="1" ht="30" customHeight="1">
      <c r="A44" s="49"/>
      <c r="B44" s="50"/>
      <c r="C44" s="51"/>
      <c r="D44" s="61"/>
      <c r="E44" s="92" t="s">
        <v>31</v>
      </c>
      <c r="F44" s="93"/>
      <c r="G44" s="93"/>
      <c r="H44" s="93"/>
      <c r="I44" s="93"/>
      <c r="J44" s="94"/>
      <c r="K44" s="69">
        <v>0.18</v>
      </c>
      <c r="L44" s="70">
        <f>+K44*L43</f>
        <v>44364.293999999994</v>
      </c>
      <c r="N44" s="10"/>
      <c r="O44" s="11"/>
      <c r="P44" s="11"/>
      <c r="Q44" s="12"/>
      <c r="R44" s="13"/>
      <c r="S44" s="13"/>
      <c r="T44" s="13"/>
      <c r="U44" s="13"/>
    </row>
    <row r="45" spans="1:21" s="9" customFormat="1" ht="30" customHeight="1" thickBot="1">
      <c r="A45" s="89" t="s">
        <v>34</v>
      </c>
      <c r="B45" s="90"/>
      <c r="C45" s="90"/>
      <c r="D45" s="90"/>
      <c r="E45" s="90"/>
      <c r="F45" s="90"/>
      <c r="G45" s="90"/>
      <c r="H45" s="90"/>
      <c r="I45" s="90"/>
      <c r="J45" s="90"/>
      <c r="K45" s="91"/>
      <c r="L45" s="54">
        <f>+L44+L43</f>
        <v>290832.59399999998</v>
      </c>
      <c r="N45" s="10"/>
      <c r="O45" s="11"/>
      <c r="P45" s="11"/>
      <c r="Q45" s="12"/>
      <c r="R45" s="13"/>
      <c r="S45" s="13"/>
      <c r="T45" s="13"/>
      <c r="U45" s="13"/>
    </row>
    <row r="46" spans="1:21" ht="14.25">
      <c r="A46" s="24"/>
      <c r="B46" s="25"/>
      <c r="C46" s="25"/>
      <c r="D46" s="25"/>
      <c r="E46" s="43"/>
      <c r="F46" s="43"/>
      <c r="G46" s="43"/>
      <c r="H46" s="43"/>
      <c r="I46" s="26"/>
      <c r="J46" s="26"/>
      <c r="K46" s="27"/>
      <c r="L46" s="28"/>
      <c r="N46" s="7"/>
      <c r="O46" s="7"/>
      <c r="P46" s="14"/>
      <c r="Q46" s="6"/>
      <c r="R46" s="7"/>
      <c r="S46" s="7"/>
      <c r="T46" s="7"/>
      <c r="U46" s="7"/>
    </row>
    <row r="47" spans="1:21" ht="18" customHeight="1" thickBot="1">
      <c r="A47" s="1"/>
      <c r="B47" s="30"/>
      <c r="C47" s="30"/>
      <c r="D47" s="30"/>
      <c r="E47" s="160" t="s">
        <v>11</v>
      </c>
      <c r="F47" s="160"/>
      <c r="G47" s="7"/>
      <c r="H47" s="7"/>
      <c r="I47" s="7"/>
      <c r="J47" s="7"/>
      <c r="K47" s="7"/>
      <c r="L47" s="31"/>
      <c r="N47" s="7"/>
      <c r="O47" s="7"/>
      <c r="P47" s="14"/>
      <c r="Q47" s="6"/>
      <c r="R47" s="7"/>
      <c r="S47" s="7"/>
      <c r="T47" s="7"/>
      <c r="U47" s="7"/>
    </row>
    <row r="48" spans="1:21" ht="32.25" customHeight="1" thickBot="1">
      <c r="A48" s="1"/>
      <c r="B48" s="30"/>
      <c r="C48" s="30"/>
      <c r="D48" s="30"/>
      <c r="E48" s="142" t="s">
        <v>6</v>
      </c>
      <c r="F48" s="143"/>
      <c r="G48" s="144"/>
      <c r="H48" s="142" t="s">
        <v>7</v>
      </c>
      <c r="I48" s="143"/>
      <c r="J48" s="143"/>
      <c r="K48" s="143"/>
      <c r="L48" s="144"/>
      <c r="N48" s="7"/>
      <c r="O48" s="7"/>
      <c r="P48" s="17"/>
      <c r="Q48" s="7"/>
      <c r="R48" s="7"/>
      <c r="S48" s="7"/>
      <c r="T48" s="7"/>
      <c r="U48" s="7"/>
    </row>
    <row r="49" spans="1:21" s="15" customFormat="1" ht="23.25" customHeight="1">
      <c r="A49" s="29"/>
      <c r="B49" s="32"/>
      <c r="C49" s="32"/>
      <c r="D49" s="32"/>
      <c r="E49" s="157" t="s">
        <v>8</v>
      </c>
      <c r="F49" s="158"/>
      <c r="G49" s="159"/>
      <c r="H49" s="154" t="s">
        <v>67</v>
      </c>
      <c r="I49" s="155"/>
      <c r="J49" s="155"/>
      <c r="K49" s="155"/>
      <c r="L49" s="156"/>
      <c r="N49" s="16"/>
      <c r="O49" s="16"/>
      <c r="P49" s="18"/>
      <c r="Q49" s="16"/>
      <c r="R49" s="16"/>
      <c r="S49" s="16"/>
      <c r="T49" s="16"/>
      <c r="U49" s="16"/>
    </row>
    <row r="50" spans="1:21" s="15" customFormat="1" ht="23.25" customHeight="1">
      <c r="A50" s="29"/>
      <c r="B50" s="32"/>
      <c r="C50" s="32"/>
      <c r="D50" s="32"/>
      <c r="E50" s="141" t="s">
        <v>12</v>
      </c>
      <c r="F50" s="139"/>
      <c r="G50" s="140"/>
      <c r="H50" s="141" t="s">
        <v>66</v>
      </c>
      <c r="I50" s="139"/>
      <c r="J50" s="139"/>
      <c r="K50" s="139"/>
      <c r="L50" s="140"/>
      <c r="N50" s="16"/>
      <c r="O50" s="16"/>
      <c r="P50" s="18"/>
      <c r="Q50" s="16"/>
      <c r="R50" s="16"/>
      <c r="S50" s="16"/>
      <c r="T50" s="16"/>
      <c r="U50" s="16"/>
    </row>
    <row r="51" spans="1:21" s="15" customFormat="1" ht="23.25" customHeight="1">
      <c r="A51" s="29"/>
      <c r="B51" s="33"/>
      <c r="C51" s="33"/>
      <c r="D51" s="33"/>
      <c r="E51" s="141" t="s">
        <v>9</v>
      </c>
      <c r="F51" s="139"/>
      <c r="G51" s="140"/>
      <c r="H51" s="141"/>
      <c r="I51" s="139"/>
      <c r="J51" s="139"/>
      <c r="K51" s="139"/>
      <c r="L51" s="140"/>
      <c r="N51" s="16"/>
      <c r="O51" s="16"/>
      <c r="P51" s="16"/>
      <c r="Q51" s="19"/>
      <c r="R51" s="16"/>
      <c r="S51" s="16"/>
      <c r="T51" s="16"/>
      <c r="U51" s="16"/>
    </row>
    <row r="52" spans="1:21" s="15" customFormat="1" ht="23.25" customHeight="1">
      <c r="A52" s="29"/>
      <c r="B52" s="33"/>
      <c r="C52" s="33"/>
      <c r="D52" s="33"/>
      <c r="E52" s="138" t="s">
        <v>20</v>
      </c>
      <c r="F52" s="139"/>
      <c r="G52" s="140"/>
      <c r="H52" s="141"/>
      <c r="I52" s="139"/>
      <c r="J52" s="139"/>
      <c r="K52" s="139"/>
      <c r="L52" s="140"/>
      <c r="N52" s="16"/>
      <c r="O52" s="16"/>
      <c r="P52" s="16"/>
      <c r="Q52" s="19"/>
      <c r="R52" s="16"/>
      <c r="S52" s="16"/>
      <c r="T52" s="16"/>
      <c r="U52" s="16"/>
    </row>
    <row r="53" spans="1:21" s="15" customFormat="1" ht="23.25" customHeight="1">
      <c r="A53" s="29"/>
      <c r="B53" s="33"/>
      <c r="C53" s="33"/>
      <c r="D53" s="33"/>
      <c r="E53" s="141" t="s">
        <v>14</v>
      </c>
      <c r="F53" s="139"/>
      <c r="G53" s="140"/>
      <c r="H53" s="141"/>
      <c r="I53" s="139"/>
      <c r="J53" s="139"/>
      <c r="K53" s="139"/>
      <c r="L53" s="140"/>
      <c r="N53" s="16"/>
      <c r="O53" s="16"/>
      <c r="P53" s="16"/>
      <c r="Q53" s="19"/>
      <c r="R53" s="16"/>
      <c r="S53" s="16"/>
      <c r="T53" s="16"/>
      <c r="U53" s="16"/>
    </row>
    <row r="54" spans="1:21" s="15" customFormat="1" ht="23.25" customHeight="1" thickBot="1">
      <c r="A54" s="29"/>
      <c r="B54" s="33"/>
      <c r="C54" s="33"/>
      <c r="D54" s="33"/>
      <c r="E54" s="135" t="s">
        <v>13</v>
      </c>
      <c r="F54" s="136"/>
      <c r="G54" s="137"/>
      <c r="H54" s="148"/>
      <c r="I54" s="149"/>
      <c r="J54" s="149"/>
      <c r="K54" s="149"/>
      <c r="L54" s="150"/>
      <c r="N54" s="16"/>
      <c r="O54" s="16"/>
      <c r="P54" s="16"/>
      <c r="Q54" s="19"/>
      <c r="R54" s="16"/>
      <c r="S54" s="16"/>
      <c r="T54" s="16"/>
      <c r="U54" s="16"/>
    </row>
    <row r="55" spans="1:21" ht="13.5" thickBot="1">
      <c r="A55" s="34"/>
      <c r="B55" s="35"/>
      <c r="C55" s="35"/>
      <c r="D55" s="35"/>
      <c r="E55" s="3"/>
      <c r="F55" s="3"/>
      <c r="G55" s="3"/>
      <c r="H55" s="36"/>
      <c r="I55" s="36"/>
      <c r="J55" s="36"/>
      <c r="K55" s="3"/>
      <c r="L55" s="37"/>
      <c r="N55" s="7"/>
      <c r="O55" s="7"/>
      <c r="P55" s="7"/>
      <c r="Q55" s="6"/>
      <c r="R55" s="7"/>
      <c r="S55" s="7"/>
      <c r="T55" s="7"/>
      <c r="U55" s="7"/>
    </row>
    <row r="56" spans="1:21" ht="13.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2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1:2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2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</sheetData>
  <mergeCells count="66">
    <mergeCell ref="H53:L53"/>
    <mergeCell ref="H54:L54"/>
    <mergeCell ref="A45:K45"/>
    <mergeCell ref="A11:C11"/>
    <mergeCell ref="A14:L14"/>
    <mergeCell ref="E51:G51"/>
    <mergeCell ref="H48:L48"/>
    <mergeCell ref="H49:L49"/>
    <mergeCell ref="H50:L50"/>
    <mergeCell ref="H51:L51"/>
    <mergeCell ref="E49:G49"/>
    <mergeCell ref="E50:G50"/>
    <mergeCell ref="E47:F47"/>
    <mergeCell ref="E17:J17"/>
    <mergeCell ref="H52:L52"/>
    <mergeCell ref="E32:J32"/>
    <mergeCell ref="E54:G54"/>
    <mergeCell ref="E52:G52"/>
    <mergeCell ref="E53:G53"/>
    <mergeCell ref="E48:G48"/>
    <mergeCell ref="E18:J18"/>
    <mergeCell ref="E19:J19"/>
    <mergeCell ref="E25:J25"/>
    <mergeCell ref="E27:J27"/>
    <mergeCell ref="E21:J21"/>
    <mergeCell ref="E22:J22"/>
    <mergeCell ref="E23:J23"/>
    <mergeCell ref="E24:J24"/>
    <mergeCell ref="E31:J31"/>
    <mergeCell ref="E34:J34"/>
    <mergeCell ref="E35:J35"/>
    <mergeCell ref="E36:J36"/>
    <mergeCell ref="K1:L2"/>
    <mergeCell ref="N13:P13"/>
    <mergeCell ref="E16:J16"/>
    <mergeCell ref="K3:L3"/>
    <mergeCell ref="D9:J9"/>
    <mergeCell ref="D8:J8"/>
    <mergeCell ref="E13:J13"/>
    <mergeCell ref="E15:J15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D11:J11"/>
    <mergeCell ref="E20:J20"/>
    <mergeCell ref="A8:C8"/>
    <mergeCell ref="A9:C9"/>
    <mergeCell ref="E26:J26"/>
    <mergeCell ref="E40:J40"/>
    <mergeCell ref="A43:K43"/>
    <mergeCell ref="E44:J44"/>
    <mergeCell ref="E29:J29"/>
    <mergeCell ref="E30:J30"/>
    <mergeCell ref="E37:J37"/>
    <mergeCell ref="E38:J38"/>
    <mergeCell ref="E39:J39"/>
    <mergeCell ref="E28:J28"/>
    <mergeCell ref="E33:J33"/>
    <mergeCell ref="E41:J41"/>
    <mergeCell ref="E42:J42"/>
  </mergeCells>
  <pageMargins left="0.39370078740157483" right="0.19685039370078741" top="0.19685039370078741" bottom="0.19685039370078741" header="0.19685039370078741" footer="0.19685039370078741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topLeftCell="A40" zoomScale="55" zoomScaleNormal="55" workbookViewId="0">
      <selection activeCell="H56" sqref="H56:L56"/>
    </sheetView>
  </sheetViews>
  <sheetFormatPr defaultColWidth="11.42578125" defaultRowHeight="15"/>
  <cols>
    <col min="1" max="1" width="11.85546875" style="2" customWidth="1"/>
    <col min="2" max="2" width="10.5703125" style="2" customWidth="1"/>
    <col min="3" max="3" width="14.42578125" style="2" customWidth="1"/>
    <col min="4" max="4" width="15.42578125" style="76" hidden="1" customWidth="1"/>
    <col min="5" max="5" width="22.42578125" style="2" customWidth="1"/>
    <col min="6" max="6" width="17.5703125" style="2" customWidth="1"/>
    <col min="7" max="7" width="23.140625" style="2" customWidth="1"/>
    <col min="8" max="8" width="22" style="2" customWidth="1"/>
    <col min="9" max="9" width="11.5703125" style="2" customWidth="1"/>
    <col min="10" max="10" width="19.5703125" style="2" customWidth="1"/>
    <col min="11" max="11" width="17.42578125" style="2" customWidth="1"/>
    <col min="12" max="12" width="32.42578125" style="2" customWidth="1"/>
  </cols>
  <sheetData>
    <row r="1" spans="1:12" ht="38.25" customHeight="1">
      <c r="A1" s="120"/>
      <c r="B1" s="121"/>
      <c r="C1" s="121"/>
      <c r="D1" s="122"/>
      <c r="E1" s="126" t="s">
        <v>22</v>
      </c>
      <c r="F1" s="127"/>
      <c r="G1" s="127"/>
      <c r="H1" s="127"/>
      <c r="I1" s="127"/>
      <c r="J1" s="128"/>
      <c r="K1" s="100"/>
      <c r="L1" s="101"/>
    </row>
    <row r="2" spans="1:12" ht="38.25" customHeight="1">
      <c r="A2" s="123"/>
      <c r="B2" s="124"/>
      <c r="C2" s="124"/>
      <c r="D2" s="125"/>
      <c r="E2" s="129"/>
      <c r="F2" s="130"/>
      <c r="G2" s="130"/>
      <c r="H2" s="130"/>
      <c r="I2" s="130"/>
      <c r="J2" s="131"/>
      <c r="K2" s="102"/>
      <c r="L2" s="103"/>
    </row>
    <row r="3" spans="1:12">
      <c r="A3" s="123"/>
      <c r="B3" s="124"/>
      <c r="C3" s="124"/>
      <c r="D3" s="125"/>
      <c r="E3" s="129"/>
      <c r="F3" s="130"/>
      <c r="G3" s="130"/>
      <c r="H3" s="130"/>
      <c r="I3" s="130"/>
      <c r="J3" s="131"/>
      <c r="K3" s="106" t="s">
        <v>19</v>
      </c>
      <c r="L3" s="107"/>
    </row>
    <row r="4" spans="1:12">
      <c r="A4" s="123"/>
      <c r="B4" s="124"/>
      <c r="C4" s="124"/>
      <c r="D4" s="125"/>
      <c r="E4" s="129"/>
      <c r="F4" s="130"/>
      <c r="G4" s="130"/>
      <c r="H4" s="130"/>
      <c r="I4" s="130"/>
      <c r="J4" s="131"/>
      <c r="K4" s="110" t="s">
        <v>18</v>
      </c>
      <c r="L4" s="112"/>
    </row>
    <row r="5" spans="1:12">
      <c r="A5" s="114" t="s">
        <v>23</v>
      </c>
      <c r="B5" s="115"/>
      <c r="C5" s="115"/>
      <c r="D5" s="116"/>
      <c r="E5" s="129"/>
      <c r="F5" s="130"/>
      <c r="G5" s="130"/>
      <c r="H5" s="130"/>
      <c r="I5" s="130"/>
      <c r="J5" s="131"/>
      <c r="K5" s="111"/>
      <c r="L5" s="113"/>
    </row>
    <row r="6" spans="1:12" ht="15.75" thickBot="1">
      <c r="A6" s="117" t="s">
        <v>24</v>
      </c>
      <c r="B6" s="118"/>
      <c r="C6" s="118"/>
      <c r="D6" s="119"/>
      <c r="E6" s="132"/>
      <c r="F6" s="133"/>
      <c r="G6" s="133"/>
      <c r="H6" s="133"/>
      <c r="I6" s="133"/>
      <c r="J6" s="134"/>
      <c r="K6" s="60"/>
      <c r="L6" s="37"/>
    </row>
    <row r="7" spans="1:12">
      <c r="A7" s="95" t="s">
        <v>17</v>
      </c>
      <c r="B7" s="96"/>
      <c r="C7" s="96"/>
      <c r="D7" s="71"/>
      <c r="E7" s="46"/>
      <c r="F7" s="46"/>
      <c r="G7" s="46"/>
      <c r="H7" s="46"/>
      <c r="I7" s="46"/>
      <c r="J7" s="46"/>
      <c r="K7" s="22"/>
      <c r="L7" s="23"/>
    </row>
    <row r="8" spans="1:12">
      <c r="A8" s="98" t="s">
        <v>0</v>
      </c>
      <c r="B8" s="99"/>
      <c r="C8" s="99"/>
      <c r="D8" s="97"/>
      <c r="E8" s="97"/>
      <c r="F8" s="97"/>
      <c r="G8" s="97"/>
      <c r="H8" s="97"/>
      <c r="I8" s="97"/>
      <c r="J8" s="97"/>
      <c r="K8" s="40"/>
      <c r="L8" s="41"/>
    </row>
    <row r="9" spans="1:12">
      <c r="A9" s="98" t="s">
        <v>1</v>
      </c>
      <c r="B9" s="99"/>
      <c r="C9" s="99"/>
      <c r="D9" s="97"/>
      <c r="E9" s="97"/>
      <c r="F9" s="97"/>
      <c r="G9" s="97"/>
      <c r="H9" s="97"/>
      <c r="I9" s="97"/>
      <c r="J9" s="97"/>
      <c r="K9" s="40"/>
      <c r="L9" s="41"/>
    </row>
    <row r="10" spans="1:12">
      <c r="A10" s="98" t="s">
        <v>2</v>
      </c>
      <c r="B10" s="99"/>
      <c r="C10" s="99"/>
      <c r="D10" s="97"/>
      <c r="E10" s="97"/>
      <c r="F10" s="97"/>
      <c r="G10" s="97"/>
      <c r="H10" s="97"/>
      <c r="I10" s="97"/>
      <c r="J10" s="97"/>
      <c r="K10" s="40"/>
      <c r="L10" s="41"/>
    </row>
    <row r="11" spans="1:12">
      <c r="A11" s="98" t="s">
        <v>3</v>
      </c>
      <c r="B11" s="99"/>
      <c r="C11" s="99"/>
      <c r="D11" s="97"/>
      <c r="E11" s="97"/>
      <c r="F11" s="97"/>
      <c r="G11" s="97"/>
      <c r="H11" s="97"/>
      <c r="I11" s="97"/>
      <c r="J11" s="97"/>
      <c r="K11" s="40"/>
      <c r="L11" s="41"/>
    </row>
    <row r="12" spans="1:12" ht="31.5" customHeight="1" thickBot="1">
      <c r="A12" s="38"/>
      <c r="B12" s="7"/>
      <c r="C12" s="7"/>
      <c r="D12" s="6"/>
      <c r="E12" s="7"/>
      <c r="F12" s="7"/>
      <c r="G12" s="7"/>
      <c r="H12" s="7"/>
      <c r="I12" s="7"/>
      <c r="J12" s="62"/>
      <c r="K12" s="62" t="s">
        <v>25</v>
      </c>
      <c r="L12" s="63">
        <v>44859</v>
      </c>
    </row>
    <row r="13" spans="1:12" ht="41.25" thickBot="1">
      <c r="A13" s="44" t="s">
        <v>10</v>
      </c>
      <c r="B13" s="45" t="s">
        <v>4</v>
      </c>
      <c r="C13" s="45" t="s">
        <v>5</v>
      </c>
      <c r="D13" s="45"/>
      <c r="E13" s="108" t="s">
        <v>6</v>
      </c>
      <c r="F13" s="108"/>
      <c r="G13" s="108"/>
      <c r="H13" s="108"/>
      <c r="I13" s="108"/>
      <c r="J13" s="108"/>
      <c r="K13" s="47" t="s">
        <v>16</v>
      </c>
      <c r="L13" s="48" t="s">
        <v>15</v>
      </c>
    </row>
    <row r="14" spans="1:12" ht="31.5" customHeight="1">
      <c r="A14" s="151" t="str">
        <f>+CONSOLIDADO!A14</f>
        <v>MONITOREO DE CALIDAD AMBIENTAL</v>
      </c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3"/>
    </row>
    <row r="15" spans="1:12" ht="30" customHeight="1">
      <c r="A15" s="83">
        <v>1</v>
      </c>
      <c r="B15" s="77"/>
      <c r="C15" s="78"/>
      <c r="D15" s="79"/>
      <c r="E15" s="109" t="s">
        <v>36</v>
      </c>
      <c r="F15" s="109"/>
      <c r="G15" s="109"/>
      <c r="H15" s="109"/>
      <c r="I15" s="109"/>
      <c r="J15" s="109"/>
      <c r="K15" s="80"/>
      <c r="L15" s="81">
        <f t="shared" ref="L15:L16" si="0">+K15*C15</f>
        <v>0</v>
      </c>
    </row>
    <row r="16" spans="1:12" ht="30" customHeight="1">
      <c r="A16" s="49">
        <v>1.1000000000000001</v>
      </c>
      <c r="B16" s="50" t="s">
        <v>29</v>
      </c>
      <c r="C16" s="51">
        <v>1</v>
      </c>
      <c r="D16" s="61"/>
      <c r="E16" s="105" t="s">
        <v>37</v>
      </c>
      <c r="F16" s="105"/>
      <c r="G16" s="105"/>
      <c r="H16" s="105"/>
      <c r="I16" s="105"/>
      <c r="J16" s="105"/>
      <c r="K16" s="52"/>
      <c r="L16" s="53">
        <f t="shared" si="0"/>
        <v>0</v>
      </c>
    </row>
    <row r="17" spans="1:12" ht="30" customHeight="1">
      <c r="A17" s="84">
        <v>2</v>
      </c>
      <c r="B17" s="77"/>
      <c r="C17" s="78"/>
      <c r="D17" s="82"/>
      <c r="E17" s="145" t="s">
        <v>38</v>
      </c>
      <c r="F17" s="146"/>
      <c r="G17" s="146"/>
      <c r="H17" s="146"/>
      <c r="I17" s="146"/>
      <c r="J17" s="147"/>
      <c r="K17" s="80"/>
      <c r="L17" s="81">
        <f>+K17*C17</f>
        <v>0</v>
      </c>
    </row>
    <row r="18" spans="1:12" ht="39" customHeight="1">
      <c r="A18" s="49">
        <v>2.1</v>
      </c>
      <c r="B18" s="50" t="s">
        <v>40</v>
      </c>
      <c r="C18" s="51">
        <v>2</v>
      </c>
      <c r="D18" s="64"/>
      <c r="E18" s="86" t="s">
        <v>46</v>
      </c>
      <c r="F18" s="87"/>
      <c r="G18" s="87"/>
      <c r="H18" s="87"/>
      <c r="I18" s="87"/>
      <c r="J18" s="88"/>
      <c r="K18" s="52">
        <v>389.35</v>
      </c>
      <c r="L18" s="53">
        <f>+K18*C18</f>
        <v>778.7</v>
      </c>
    </row>
    <row r="19" spans="1:12" ht="39" customHeight="1">
      <c r="A19" s="49">
        <v>2.2000000000000002</v>
      </c>
      <c r="B19" s="50" t="s">
        <v>40</v>
      </c>
      <c r="C19" s="51">
        <v>2</v>
      </c>
      <c r="D19" s="64"/>
      <c r="E19" s="86" t="s">
        <v>47</v>
      </c>
      <c r="F19" s="87"/>
      <c r="G19" s="87"/>
      <c r="H19" s="87"/>
      <c r="I19" s="87"/>
      <c r="J19" s="88"/>
      <c r="K19" s="52">
        <v>389.35</v>
      </c>
      <c r="L19" s="53">
        <f t="shared" ref="L19:L42" si="1">+K19*C19</f>
        <v>778.7</v>
      </c>
    </row>
    <row r="20" spans="1:12" ht="39" customHeight="1">
      <c r="A20" s="49">
        <v>2.2999999999999998</v>
      </c>
      <c r="B20" s="50" t="s">
        <v>40</v>
      </c>
      <c r="C20" s="51">
        <v>2</v>
      </c>
      <c r="D20" s="64"/>
      <c r="E20" s="86" t="s">
        <v>48</v>
      </c>
      <c r="F20" s="87"/>
      <c r="G20" s="87"/>
      <c r="H20" s="87"/>
      <c r="I20" s="87"/>
      <c r="J20" s="88"/>
      <c r="K20" s="52">
        <v>389.35</v>
      </c>
      <c r="L20" s="53">
        <f t="shared" si="1"/>
        <v>778.7</v>
      </c>
    </row>
    <row r="21" spans="1:12" ht="39" customHeight="1">
      <c r="A21" s="49">
        <v>2.4</v>
      </c>
      <c r="B21" s="50" t="s">
        <v>40</v>
      </c>
      <c r="C21" s="85">
        <v>2</v>
      </c>
      <c r="D21" s="64"/>
      <c r="E21" s="86" t="s">
        <v>45</v>
      </c>
      <c r="F21" s="87"/>
      <c r="G21" s="87"/>
      <c r="H21" s="87"/>
      <c r="I21" s="87"/>
      <c r="J21" s="88"/>
      <c r="K21" s="52">
        <v>389.35</v>
      </c>
      <c r="L21" s="53">
        <f t="shared" si="1"/>
        <v>778.7</v>
      </c>
    </row>
    <row r="22" spans="1:12" ht="39" customHeight="1">
      <c r="A22" s="49">
        <v>2.5</v>
      </c>
      <c r="B22" s="50" t="s">
        <v>40</v>
      </c>
      <c r="C22" s="51">
        <v>2</v>
      </c>
      <c r="D22" s="64"/>
      <c r="E22" s="86" t="s">
        <v>49</v>
      </c>
      <c r="F22" s="87"/>
      <c r="G22" s="87"/>
      <c r="H22" s="87"/>
      <c r="I22" s="87"/>
      <c r="J22" s="88"/>
      <c r="K22" s="52">
        <v>389.35</v>
      </c>
      <c r="L22" s="53">
        <f t="shared" si="1"/>
        <v>778.7</v>
      </c>
    </row>
    <row r="23" spans="1:12" ht="39" customHeight="1">
      <c r="A23" s="49">
        <v>2.6</v>
      </c>
      <c r="B23" s="50" t="s">
        <v>40</v>
      </c>
      <c r="C23" s="51">
        <v>2</v>
      </c>
      <c r="D23" s="64"/>
      <c r="E23" s="86" t="s">
        <v>44</v>
      </c>
      <c r="F23" s="87"/>
      <c r="G23" s="87"/>
      <c r="H23" s="87"/>
      <c r="I23" s="87"/>
      <c r="J23" s="88"/>
      <c r="K23" s="52">
        <v>389.35</v>
      </c>
      <c r="L23" s="53">
        <f t="shared" si="1"/>
        <v>778.7</v>
      </c>
    </row>
    <row r="24" spans="1:12" ht="39" customHeight="1">
      <c r="A24" s="49">
        <v>2.7</v>
      </c>
      <c r="B24" s="50" t="s">
        <v>40</v>
      </c>
      <c r="C24" s="51">
        <v>2</v>
      </c>
      <c r="D24" s="64"/>
      <c r="E24" s="86" t="s">
        <v>43</v>
      </c>
      <c r="F24" s="87"/>
      <c r="G24" s="87"/>
      <c r="H24" s="87"/>
      <c r="I24" s="87"/>
      <c r="J24" s="88"/>
      <c r="K24" s="52">
        <v>389.35</v>
      </c>
      <c r="L24" s="53">
        <f t="shared" si="1"/>
        <v>778.7</v>
      </c>
    </row>
    <row r="25" spans="1:12" ht="45.95" customHeight="1">
      <c r="A25" s="49">
        <v>2.8</v>
      </c>
      <c r="B25" s="50" t="s">
        <v>40</v>
      </c>
      <c r="C25" s="51">
        <v>2</v>
      </c>
      <c r="D25" s="64"/>
      <c r="E25" s="86" t="s">
        <v>42</v>
      </c>
      <c r="F25" s="87"/>
      <c r="G25" s="87"/>
      <c r="H25" s="87"/>
      <c r="I25" s="87"/>
      <c r="J25" s="88"/>
      <c r="K25" s="52">
        <v>389.35</v>
      </c>
      <c r="L25" s="53">
        <f t="shared" si="1"/>
        <v>778.7</v>
      </c>
    </row>
    <row r="26" spans="1:12" ht="45.95" customHeight="1">
      <c r="A26" s="49">
        <v>2.9</v>
      </c>
      <c r="B26" s="50" t="s">
        <v>40</v>
      </c>
      <c r="C26" s="51">
        <v>2</v>
      </c>
      <c r="D26" s="64"/>
      <c r="E26" s="86" t="s">
        <v>41</v>
      </c>
      <c r="F26" s="87"/>
      <c r="G26" s="87"/>
      <c r="H26" s="87"/>
      <c r="I26" s="87"/>
      <c r="J26" s="88"/>
      <c r="K26" s="52">
        <v>389.35</v>
      </c>
      <c r="L26" s="53">
        <f t="shared" si="1"/>
        <v>778.7</v>
      </c>
    </row>
    <row r="27" spans="1:12" ht="30" customHeight="1">
      <c r="A27" s="84">
        <v>3</v>
      </c>
      <c r="B27" s="77"/>
      <c r="C27" s="78"/>
      <c r="D27" s="82"/>
      <c r="E27" s="145" t="s">
        <v>52</v>
      </c>
      <c r="F27" s="146"/>
      <c r="G27" s="146"/>
      <c r="H27" s="146"/>
      <c r="I27" s="146"/>
      <c r="J27" s="147"/>
      <c r="K27" s="80"/>
      <c r="L27" s="81">
        <f t="shared" si="1"/>
        <v>0</v>
      </c>
    </row>
    <row r="28" spans="1:12" ht="50.1" customHeight="1">
      <c r="A28" s="49">
        <v>3.1</v>
      </c>
      <c r="B28" s="50" t="s">
        <v>40</v>
      </c>
      <c r="C28" s="51">
        <v>2</v>
      </c>
      <c r="D28" s="64"/>
      <c r="E28" s="86" t="s">
        <v>50</v>
      </c>
      <c r="F28" s="87"/>
      <c r="G28" s="87"/>
      <c r="H28" s="87"/>
      <c r="I28" s="87"/>
      <c r="J28" s="88"/>
      <c r="K28" s="52">
        <v>19715</v>
      </c>
      <c r="L28" s="53">
        <f t="shared" si="1"/>
        <v>39430</v>
      </c>
    </row>
    <row r="29" spans="1:12" ht="50.1" customHeight="1">
      <c r="A29" s="49">
        <v>3.2</v>
      </c>
      <c r="B29" s="50" t="s">
        <v>40</v>
      </c>
      <c r="C29" s="51">
        <v>2</v>
      </c>
      <c r="D29" s="64"/>
      <c r="E29" s="86" t="s">
        <v>51</v>
      </c>
      <c r="F29" s="87"/>
      <c r="G29" s="87"/>
      <c r="H29" s="87"/>
      <c r="I29" s="87"/>
      <c r="J29" s="88"/>
      <c r="K29" s="52">
        <v>19715</v>
      </c>
      <c r="L29" s="53">
        <f t="shared" si="1"/>
        <v>39430</v>
      </c>
    </row>
    <row r="30" spans="1:12" ht="50.1" customHeight="1">
      <c r="A30" s="49">
        <v>3.3</v>
      </c>
      <c r="B30" s="50" t="s">
        <v>40</v>
      </c>
      <c r="C30" s="51">
        <v>2</v>
      </c>
      <c r="D30" s="64"/>
      <c r="E30" s="86" t="s">
        <v>53</v>
      </c>
      <c r="F30" s="87"/>
      <c r="G30" s="87"/>
      <c r="H30" s="87"/>
      <c r="I30" s="87"/>
      <c r="J30" s="88"/>
      <c r="K30" s="52">
        <v>19715</v>
      </c>
      <c r="L30" s="53">
        <f>+K30*C30</f>
        <v>39430</v>
      </c>
    </row>
    <row r="31" spans="1:12" ht="50.1" customHeight="1">
      <c r="A31" s="49">
        <v>3.4</v>
      </c>
      <c r="B31" s="50" t="s">
        <v>40</v>
      </c>
      <c r="C31" s="51">
        <v>2</v>
      </c>
      <c r="D31" s="64"/>
      <c r="E31" s="86" t="s">
        <v>54</v>
      </c>
      <c r="F31" s="87"/>
      <c r="G31" s="87"/>
      <c r="H31" s="87"/>
      <c r="I31" s="87"/>
      <c r="J31" s="88"/>
      <c r="K31" s="52">
        <v>19715</v>
      </c>
      <c r="L31" s="53">
        <f>+K31*C31</f>
        <v>39430</v>
      </c>
    </row>
    <row r="32" spans="1:12" ht="50.1" customHeight="1">
      <c r="A32" s="49">
        <v>3.5</v>
      </c>
      <c r="B32" s="50" t="s">
        <v>40</v>
      </c>
      <c r="C32" s="51">
        <v>2</v>
      </c>
      <c r="D32" s="64"/>
      <c r="E32" s="86" t="s">
        <v>55</v>
      </c>
      <c r="F32" s="87"/>
      <c r="G32" s="87"/>
      <c r="H32" s="87"/>
      <c r="I32" s="87"/>
      <c r="J32" s="88"/>
      <c r="K32" s="52">
        <v>19715</v>
      </c>
      <c r="L32" s="53">
        <f>+K32*C32</f>
        <v>39430</v>
      </c>
    </row>
    <row r="33" spans="1:12" ht="50.1" customHeight="1">
      <c r="A33" s="49">
        <v>3.6</v>
      </c>
      <c r="B33" s="50" t="s">
        <v>40</v>
      </c>
      <c r="C33" s="51">
        <v>2</v>
      </c>
      <c r="D33" s="64"/>
      <c r="E33" s="86" t="s">
        <v>56</v>
      </c>
      <c r="F33" s="87"/>
      <c r="G33" s="87"/>
      <c r="H33" s="87"/>
      <c r="I33" s="87"/>
      <c r="J33" s="88"/>
      <c r="K33" s="52">
        <v>19715</v>
      </c>
      <c r="L33" s="53">
        <f>+K33*C33</f>
        <v>39430</v>
      </c>
    </row>
    <row r="34" spans="1:12" ht="30" customHeight="1">
      <c r="A34" s="84">
        <v>4</v>
      </c>
      <c r="B34" s="77"/>
      <c r="C34" s="78"/>
      <c r="D34" s="82"/>
      <c r="E34" s="145" t="s">
        <v>39</v>
      </c>
      <c r="F34" s="146"/>
      <c r="G34" s="146"/>
      <c r="H34" s="146"/>
      <c r="I34" s="146"/>
      <c r="J34" s="147"/>
      <c r="K34" s="80"/>
      <c r="L34" s="81">
        <f t="shared" si="1"/>
        <v>0</v>
      </c>
    </row>
    <row r="35" spans="1:12" ht="45" customHeight="1">
      <c r="A35" s="49">
        <v>4.0999999999999996</v>
      </c>
      <c r="B35" s="50" t="s">
        <v>40</v>
      </c>
      <c r="C35" s="51">
        <v>2</v>
      </c>
      <c r="D35" s="64"/>
      <c r="E35" s="86" t="s">
        <v>57</v>
      </c>
      <c r="F35" s="87"/>
      <c r="G35" s="87"/>
      <c r="H35" s="87"/>
      <c r="I35" s="87"/>
      <c r="J35" s="88"/>
      <c r="K35" s="52">
        <v>180</v>
      </c>
      <c r="L35" s="53">
        <f t="shared" si="1"/>
        <v>360</v>
      </c>
    </row>
    <row r="36" spans="1:12" ht="37.700000000000003" customHeight="1">
      <c r="A36" s="49">
        <v>4.2</v>
      </c>
      <c r="B36" s="50" t="s">
        <v>40</v>
      </c>
      <c r="C36" s="51">
        <v>2</v>
      </c>
      <c r="D36" s="64"/>
      <c r="E36" s="86" t="s">
        <v>58</v>
      </c>
      <c r="F36" s="87"/>
      <c r="G36" s="87"/>
      <c r="H36" s="87"/>
      <c r="I36" s="87"/>
      <c r="J36" s="88"/>
      <c r="K36" s="52">
        <v>180</v>
      </c>
      <c r="L36" s="53">
        <f t="shared" si="1"/>
        <v>360</v>
      </c>
    </row>
    <row r="37" spans="1:12" ht="37.700000000000003" customHeight="1">
      <c r="A37" s="49">
        <v>4.3</v>
      </c>
      <c r="B37" s="50" t="s">
        <v>40</v>
      </c>
      <c r="C37" s="51">
        <v>2</v>
      </c>
      <c r="D37" s="64"/>
      <c r="E37" s="86" t="s">
        <v>59</v>
      </c>
      <c r="F37" s="87"/>
      <c r="G37" s="87"/>
      <c r="H37" s="87"/>
      <c r="I37" s="87"/>
      <c r="J37" s="88"/>
      <c r="K37" s="52">
        <v>180</v>
      </c>
      <c r="L37" s="53">
        <f t="shared" si="1"/>
        <v>360</v>
      </c>
    </row>
    <row r="38" spans="1:12" ht="37.700000000000003" customHeight="1">
      <c r="A38" s="49">
        <v>4.4000000000000004</v>
      </c>
      <c r="B38" s="50" t="s">
        <v>40</v>
      </c>
      <c r="C38" s="51">
        <v>2</v>
      </c>
      <c r="D38" s="64"/>
      <c r="E38" s="86" t="s">
        <v>60</v>
      </c>
      <c r="F38" s="87"/>
      <c r="G38" s="87"/>
      <c r="H38" s="87"/>
      <c r="I38" s="87"/>
      <c r="J38" s="88"/>
      <c r="K38" s="52">
        <v>180</v>
      </c>
      <c r="L38" s="53">
        <f t="shared" si="1"/>
        <v>360</v>
      </c>
    </row>
    <row r="39" spans="1:12" ht="37.700000000000003" customHeight="1">
      <c r="A39" s="49">
        <v>4.5</v>
      </c>
      <c r="B39" s="50" t="s">
        <v>40</v>
      </c>
      <c r="C39" s="51">
        <v>2</v>
      </c>
      <c r="D39" s="64"/>
      <c r="E39" s="86" t="s">
        <v>61</v>
      </c>
      <c r="F39" s="87"/>
      <c r="G39" s="87"/>
      <c r="H39" s="87"/>
      <c r="I39" s="87"/>
      <c r="J39" s="88"/>
      <c r="K39" s="52">
        <v>180</v>
      </c>
      <c r="L39" s="53">
        <f t="shared" si="1"/>
        <v>360</v>
      </c>
    </row>
    <row r="40" spans="1:12" ht="37.700000000000003" customHeight="1">
      <c r="A40" s="49">
        <v>4.5999999999999996</v>
      </c>
      <c r="B40" s="50" t="s">
        <v>40</v>
      </c>
      <c r="C40" s="51">
        <v>2</v>
      </c>
      <c r="D40" s="64"/>
      <c r="E40" s="86" t="s">
        <v>62</v>
      </c>
      <c r="F40" s="87"/>
      <c r="G40" s="87"/>
      <c r="H40" s="87"/>
      <c r="I40" s="87"/>
      <c r="J40" s="88"/>
      <c r="K40" s="52">
        <v>180</v>
      </c>
      <c r="L40" s="53">
        <f t="shared" si="1"/>
        <v>360</v>
      </c>
    </row>
    <row r="41" spans="1:12" ht="50.1" customHeight="1">
      <c r="A41" s="49">
        <v>4.7</v>
      </c>
      <c r="B41" s="50" t="s">
        <v>40</v>
      </c>
      <c r="C41" s="51">
        <v>2</v>
      </c>
      <c r="D41" s="64"/>
      <c r="E41" s="86" t="s">
        <v>63</v>
      </c>
      <c r="F41" s="87"/>
      <c r="G41" s="87"/>
      <c r="H41" s="87"/>
      <c r="I41" s="87"/>
      <c r="J41" s="88"/>
      <c r="K41" s="52">
        <v>180</v>
      </c>
      <c r="L41" s="53">
        <f t="shared" si="1"/>
        <v>360</v>
      </c>
    </row>
    <row r="42" spans="1:12" ht="50.1" customHeight="1">
      <c r="A42" s="49">
        <v>4.8</v>
      </c>
      <c r="B42" s="50" t="s">
        <v>40</v>
      </c>
      <c r="C42" s="51">
        <v>2</v>
      </c>
      <c r="D42" s="64"/>
      <c r="E42" s="86" t="s">
        <v>64</v>
      </c>
      <c r="F42" s="87"/>
      <c r="G42" s="87"/>
      <c r="H42" s="87"/>
      <c r="I42" s="87"/>
      <c r="J42" s="88"/>
      <c r="K42" s="52">
        <v>180</v>
      </c>
      <c r="L42" s="53">
        <f t="shared" si="1"/>
        <v>360</v>
      </c>
    </row>
    <row r="43" spans="1:12" ht="23.25">
      <c r="A43" s="164" t="s">
        <v>26</v>
      </c>
      <c r="B43" s="165"/>
      <c r="C43" s="165"/>
      <c r="D43" s="165"/>
      <c r="E43" s="165"/>
      <c r="F43" s="165"/>
      <c r="G43" s="165"/>
      <c r="H43" s="165"/>
      <c r="I43" s="165"/>
      <c r="J43" s="165"/>
      <c r="K43" s="166"/>
      <c r="L43" s="65">
        <f>SUM(L15:L42)</f>
        <v>246468.3</v>
      </c>
    </row>
    <row r="44" spans="1:12" ht="30" customHeight="1">
      <c r="A44" s="49"/>
      <c r="B44" s="50" t="s">
        <v>29</v>
      </c>
      <c r="C44" s="51">
        <v>1</v>
      </c>
      <c r="D44" s="86" t="s">
        <v>27</v>
      </c>
      <c r="E44" s="87"/>
      <c r="F44" s="87"/>
      <c r="G44" s="87"/>
      <c r="H44" s="87"/>
      <c r="I44" s="87"/>
      <c r="J44" s="88"/>
      <c r="K44" s="52">
        <v>296276.88</v>
      </c>
      <c r="L44" s="53">
        <f>IF(K44="","",+K44*C44)</f>
        <v>296276.88</v>
      </c>
    </row>
    <row r="45" spans="1:12" ht="30" customHeight="1" thickBot="1">
      <c r="A45" s="55"/>
      <c r="B45" s="56" t="s">
        <v>29</v>
      </c>
      <c r="C45" s="57">
        <v>1</v>
      </c>
      <c r="D45" s="167" t="s">
        <v>28</v>
      </c>
      <c r="E45" s="168"/>
      <c r="F45" s="168"/>
      <c r="G45" s="168"/>
      <c r="H45" s="168"/>
      <c r="I45" s="168"/>
      <c r="J45" s="169"/>
      <c r="K45" s="58" t="s">
        <v>68</v>
      </c>
      <c r="L45" s="59">
        <v>0</v>
      </c>
    </row>
    <row r="46" spans="1:12" ht="30" customHeight="1" thickTop="1">
      <c r="A46" s="89" t="s">
        <v>30</v>
      </c>
      <c r="B46" s="90"/>
      <c r="C46" s="90"/>
      <c r="D46" s="90"/>
      <c r="E46" s="90"/>
      <c r="F46" s="90"/>
      <c r="G46" s="90"/>
      <c r="H46" s="90"/>
      <c r="I46" s="90"/>
      <c r="J46" s="90"/>
      <c r="K46" s="91"/>
      <c r="L46" s="67">
        <f>SUM(L43:L45)</f>
        <v>542745.17999999993</v>
      </c>
    </row>
    <row r="47" spans="1:12" ht="30" customHeight="1" thickBot="1">
      <c r="A47" s="161" t="s">
        <v>31</v>
      </c>
      <c r="B47" s="162"/>
      <c r="C47" s="162"/>
      <c r="D47" s="162"/>
      <c r="E47" s="162"/>
      <c r="F47" s="162"/>
      <c r="G47" s="162"/>
      <c r="H47" s="162"/>
      <c r="I47" s="162"/>
      <c r="J47" s="163"/>
      <c r="K47" s="68">
        <v>0.18</v>
      </c>
      <c r="L47" s="59">
        <f>IF(L46="","",+L46*K47)</f>
        <v>97694.132399999988</v>
      </c>
    </row>
    <row r="48" spans="1:12" ht="30" customHeight="1" thickTop="1" thickBot="1">
      <c r="A48" s="89" t="s">
        <v>32</v>
      </c>
      <c r="B48" s="90"/>
      <c r="C48" s="90"/>
      <c r="D48" s="90"/>
      <c r="E48" s="90"/>
      <c r="F48" s="90"/>
      <c r="G48" s="90"/>
      <c r="H48" s="90"/>
      <c r="I48" s="90"/>
      <c r="J48" s="90"/>
      <c r="K48" s="91"/>
      <c r="L48" s="66">
        <f>IF(L47="","",+L47+L46)</f>
        <v>640439.31239999994</v>
      </c>
    </row>
    <row r="49" spans="1:12">
      <c r="A49" s="24"/>
      <c r="B49" s="25"/>
      <c r="C49" s="25"/>
      <c r="D49" s="27"/>
      <c r="E49" s="43"/>
      <c r="F49" s="43"/>
      <c r="G49" s="43"/>
      <c r="H49" s="43"/>
      <c r="I49" s="26"/>
      <c r="J49" s="26"/>
      <c r="K49" s="27"/>
      <c r="L49" s="28"/>
    </row>
    <row r="50" spans="1:12" ht="16.5" thickBot="1">
      <c r="A50" s="1"/>
      <c r="B50" s="30"/>
      <c r="C50" s="30"/>
      <c r="D50" s="72"/>
      <c r="E50" s="160" t="s">
        <v>11</v>
      </c>
      <c r="F50" s="160"/>
      <c r="G50" s="7"/>
      <c r="H50" s="7"/>
      <c r="I50" s="7"/>
      <c r="J50" s="7"/>
      <c r="K50" s="7"/>
      <c r="L50" s="31"/>
    </row>
    <row r="51" spans="1:12" ht="27" customHeight="1" thickBot="1">
      <c r="A51" s="1"/>
      <c r="B51" s="30"/>
      <c r="C51" s="30"/>
      <c r="D51" s="72"/>
      <c r="E51" s="142" t="s">
        <v>6</v>
      </c>
      <c r="F51" s="143"/>
      <c r="G51" s="144"/>
      <c r="H51" s="142" t="s">
        <v>33</v>
      </c>
      <c r="I51" s="143"/>
      <c r="J51" s="143"/>
      <c r="K51" s="143"/>
      <c r="L51" s="144"/>
    </row>
    <row r="52" spans="1:12" ht="21" customHeight="1">
      <c r="A52" s="29"/>
      <c r="B52" s="32"/>
      <c r="C52" s="32"/>
      <c r="D52" s="73"/>
      <c r="E52" s="157" t="s">
        <v>8</v>
      </c>
      <c r="F52" s="158"/>
      <c r="G52" s="159"/>
      <c r="H52" s="154" t="s">
        <v>65</v>
      </c>
      <c r="I52" s="155"/>
      <c r="J52" s="155"/>
      <c r="K52" s="155"/>
      <c r="L52" s="156"/>
    </row>
    <row r="53" spans="1:12" ht="21" customHeight="1">
      <c r="A53" s="29"/>
      <c r="B53" s="32"/>
      <c r="C53" s="32"/>
      <c r="D53" s="73"/>
      <c r="E53" s="141" t="s">
        <v>12</v>
      </c>
      <c r="F53" s="139"/>
      <c r="G53" s="140"/>
      <c r="H53" s="141" t="s">
        <v>66</v>
      </c>
      <c r="I53" s="139"/>
      <c r="J53" s="139"/>
      <c r="K53" s="139"/>
      <c r="L53" s="140"/>
    </row>
    <row r="54" spans="1:12" ht="21" customHeight="1">
      <c r="A54" s="29"/>
      <c r="B54" s="33"/>
      <c r="C54" s="33"/>
      <c r="D54" s="73"/>
      <c r="E54" s="141" t="s">
        <v>9</v>
      </c>
      <c r="F54" s="139"/>
      <c r="G54" s="140"/>
      <c r="H54" s="141"/>
      <c r="I54" s="139"/>
      <c r="J54" s="139"/>
      <c r="K54" s="139"/>
      <c r="L54" s="140"/>
    </row>
    <row r="55" spans="1:12" ht="21" customHeight="1">
      <c r="A55" s="29"/>
      <c r="B55" s="33"/>
      <c r="C55" s="33"/>
      <c r="D55" s="73"/>
      <c r="E55" s="138" t="s">
        <v>20</v>
      </c>
      <c r="F55" s="139"/>
      <c r="G55" s="140"/>
      <c r="H55" s="141"/>
      <c r="I55" s="139"/>
      <c r="J55" s="139"/>
      <c r="K55" s="139"/>
      <c r="L55" s="140"/>
    </row>
    <row r="56" spans="1:12" ht="21" customHeight="1">
      <c r="A56" s="29"/>
      <c r="B56" s="33"/>
      <c r="C56" s="33"/>
      <c r="D56" s="73"/>
      <c r="E56" s="141" t="s">
        <v>14</v>
      </c>
      <c r="F56" s="139"/>
      <c r="G56" s="140"/>
      <c r="H56" s="141"/>
      <c r="I56" s="139"/>
      <c r="J56" s="139"/>
      <c r="K56" s="139"/>
      <c r="L56" s="140"/>
    </row>
    <row r="57" spans="1:12" ht="21" customHeight="1" thickBot="1">
      <c r="A57" s="29"/>
      <c r="B57" s="33"/>
      <c r="C57" s="33"/>
      <c r="D57" s="73"/>
      <c r="E57" s="135" t="s">
        <v>13</v>
      </c>
      <c r="F57" s="136"/>
      <c r="G57" s="137"/>
      <c r="H57" s="148"/>
      <c r="I57" s="149"/>
      <c r="J57" s="149"/>
      <c r="K57" s="149"/>
      <c r="L57" s="150"/>
    </row>
    <row r="58" spans="1:12" ht="15.75" thickBot="1">
      <c r="A58" s="34"/>
      <c r="B58" s="35"/>
      <c r="C58" s="35"/>
      <c r="D58" s="74"/>
      <c r="E58" s="3"/>
      <c r="F58" s="3"/>
      <c r="G58" s="3"/>
      <c r="H58" s="36"/>
      <c r="I58" s="36"/>
      <c r="J58" s="36"/>
      <c r="K58" s="3"/>
      <c r="L58" s="37"/>
    </row>
    <row r="59" spans="1:12">
      <c r="A59" s="20"/>
      <c r="B59" s="21"/>
      <c r="C59" s="21"/>
      <c r="D59" s="75"/>
      <c r="E59" s="21"/>
      <c r="F59" s="21"/>
      <c r="G59" s="21"/>
      <c r="H59" s="21"/>
      <c r="I59" s="21"/>
      <c r="J59" s="21"/>
      <c r="K59" s="21"/>
      <c r="L59" s="21"/>
    </row>
    <row r="60" spans="1:12">
      <c r="A60" s="21"/>
      <c r="B60" s="21"/>
      <c r="C60" s="21"/>
      <c r="D60" s="75"/>
      <c r="E60" s="21"/>
      <c r="F60" s="21"/>
      <c r="G60" s="21"/>
      <c r="H60" s="21"/>
      <c r="I60" s="21"/>
      <c r="J60" s="21"/>
      <c r="K60" s="21"/>
      <c r="L60" s="21"/>
    </row>
    <row r="61" spans="1:12">
      <c r="A61" s="21"/>
      <c r="B61" s="21"/>
      <c r="C61" s="21"/>
      <c r="D61" s="75"/>
      <c r="E61" s="21"/>
      <c r="F61" s="21"/>
      <c r="G61" s="21"/>
      <c r="H61" s="21"/>
      <c r="I61" s="21"/>
      <c r="J61" s="21"/>
      <c r="K61" s="21"/>
      <c r="L61" s="21"/>
    </row>
    <row r="62" spans="1:12">
      <c r="A62" s="21"/>
      <c r="B62" s="21"/>
      <c r="C62" s="21"/>
      <c r="D62" s="75"/>
      <c r="E62" s="21"/>
      <c r="F62" s="21"/>
      <c r="G62" s="21"/>
      <c r="H62" s="21"/>
      <c r="I62" s="21"/>
      <c r="J62" s="21"/>
      <c r="K62" s="21"/>
      <c r="L62" s="21"/>
    </row>
  </sheetData>
  <mergeCells count="68">
    <mergeCell ref="E39:J39"/>
    <mergeCell ref="E40:J40"/>
    <mergeCell ref="E17:J17"/>
    <mergeCell ref="A11:C11"/>
    <mergeCell ref="D11:J11"/>
    <mergeCell ref="E30:J30"/>
    <mergeCell ref="E31:J31"/>
    <mergeCell ref="E13:J13"/>
    <mergeCell ref="A14:L14"/>
    <mergeCell ref="E15:J15"/>
    <mergeCell ref="E16:J16"/>
    <mergeCell ref="E21:J21"/>
    <mergeCell ref="E22:J22"/>
    <mergeCell ref="E37:J37"/>
    <mergeCell ref="E23:J23"/>
    <mergeCell ref="E24:J24"/>
    <mergeCell ref="K1:L2"/>
    <mergeCell ref="K3:L3"/>
    <mergeCell ref="K4:K5"/>
    <mergeCell ref="L4:L5"/>
    <mergeCell ref="A5:D5"/>
    <mergeCell ref="A1:D4"/>
    <mergeCell ref="E1:J6"/>
    <mergeCell ref="A6:D6"/>
    <mergeCell ref="A7:C7"/>
    <mergeCell ref="A8:C8"/>
    <mergeCell ref="D8:J8"/>
    <mergeCell ref="A9:C9"/>
    <mergeCell ref="D9:J9"/>
    <mergeCell ref="A10:C10"/>
    <mergeCell ref="D10:J10"/>
    <mergeCell ref="E18:J18"/>
    <mergeCell ref="E19:J19"/>
    <mergeCell ref="E20:J20"/>
    <mergeCell ref="E25:J25"/>
    <mergeCell ref="E27:J27"/>
    <mergeCell ref="E28:J28"/>
    <mergeCell ref="E29:J29"/>
    <mergeCell ref="E32:J32"/>
    <mergeCell ref="E33:J33"/>
    <mergeCell ref="E34:J34"/>
    <mergeCell ref="E35:J35"/>
    <mergeCell ref="E36:J36"/>
    <mergeCell ref="E26:J26"/>
    <mergeCell ref="E38:J38"/>
    <mergeCell ref="E41:J41"/>
    <mergeCell ref="E42:J42"/>
    <mergeCell ref="E57:G57"/>
    <mergeCell ref="H57:L57"/>
    <mergeCell ref="A48:K48"/>
    <mergeCell ref="E54:G54"/>
    <mergeCell ref="H54:L54"/>
    <mergeCell ref="E55:G55"/>
    <mergeCell ref="H55:L55"/>
    <mergeCell ref="E56:G56"/>
    <mergeCell ref="H56:L56"/>
    <mergeCell ref="E50:F50"/>
    <mergeCell ref="E51:G51"/>
    <mergeCell ref="H51:L51"/>
    <mergeCell ref="E52:G52"/>
    <mergeCell ref="H52:L52"/>
    <mergeCell ref="E53:G53"/>
    <mergeCell ref="H53:L53"/>
    <mergeCell ref="A47:J47"/>
    <mergeCell ref="A43:K43"/>
    <mergeCell ref="D45:J45"/>
    <mergeCell ref="D44:J44"/>
    <mergeCell ref="A46:K46"/>
  </mergeCells>
  <phoneticPr fontId="69" type="noConversion"/>
  <pageMargins left="0.39370078740157483" right="0.39370078740157483" top="0.19685039370078741" bottom="0.19685039370078741" header="0.19685039370078741" footer="0.19685039370078741"/>
  <pageSetup paperSize="9" scale="4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Milagros Ruiz</cp:lastModifiedBy>
  <cp:lastPrinted>2022-10-12T21:12:27Z</cp:lastPrinted>
  <dcterms:created xsi:type="dcterms:W3CDTF">2015-03-19T22:07:36Z</dcterms:created>
  <dcterms:modified xsi:type="dcterms:W3CDTF">2023-02-14T14:03:12Z</dcterms:modified>
</cp:coreProperties>
</file>