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fred.reyes\Desktop\"/>
    </mc:Choice>
  </mc:AlternateContent>
  <xr:revisionPtr revIDLastSave="0" documentId="8_{7AF9FEDD-C688-4E1C-886E-9237203193C2}" xr6:coauthVersionLast="47" xr6:coauthVersionMax="47" xr10:uidLastSave="{00000000-0000-0000-0000-000000000000}"/>
  <bookViews>
    <workbookView xWindow="-108" yWindow="-108" windowWidth="23256" windowHeight="12576" xr2:uid="{60917255-3545-41F1-927E-1725FD606D07}"/>
  </bookViews>
  <sheets>
    <sheet name="A2 TRAMO II - AFECTADOS" sheetId="1" r:id="rId1"/>
    <sheet name="A2 TRAMO II -  NO AFECTAD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2" l="1"/>
  <c r="I34" i="2"/>
  <c r="I33" i="2"/>
  <c r="I32" i="2"/>
  <c r="I31" i="2"/>
  <c r="I30" i="2"/>
  <c r="I29" i="2"/>
  <c r="J29" i="2" s="1"/>
  <c r="K29" i="2" s="1"/>
  <c r="I28" i="2"/>
  <c r="I27" i="2"/>
  <c r="I26" i="2"/>
  <c r="J26" i="2" s="1"/>
  <c r="K26" i="2" s="1"/>
  <c r="I25" i="2"/>
  <c r="I24" i="2"/>
  <c r="I23" i="2"/>
  <c r="J22" i="2" s="1"/>
  <c r="K22" i="2" s="1"/>
  <c r="I22" i="2"/>
  <c r="G21" i="2"/>
  <c r="I21" i="2" s="1"/>
  <c r="I20" i="2"/>
  <c r="J20" i="2" s="1"/>
  <c r="K20" i="2" s="1"/>
  <c r="I19" i="2"/>
  <c r="I18" i="2"/>
  <c r="J18" i="2" s="1"/>
  <c r="K18" i="2" s="1"/>
  <c r="I17" i="2"/>
  <c r="I16" i="2"/>
  <c r="J16" i="2" s="1"/>
  <c r="K16" i="2" s="1"/>
  <c r="I15" i="2"/>
  <c r="I14" i="2"/>
  <c r="I13" i="2"/>
  <c r="I12" i="2"/>
  <c r="I11" i="2"/>
  <c r="J8" i="2" s="1"/>
  <c r="K8" i="2" s="1"/>
  <c r="I10" i="2"/>
  <c r="I9" i="2"/>
  <c r="I8" i="2"/>
  <c r="I7" i="2"/>
  <c r="I6" i="2"/>
  <c r="I5" i="2"/>
  <c r="J5" i="2" s="1"/>
  <c r="K5" i="2" s="1"/>
  <c r="F44" i="1"/>
  <c r="I43" i="1"/>
  <c r="I42" i="1"/>
  <c r="I41" i="1"/>
  <c r="I40" i="1"/>
  <c r="I39" i="1"/>
  <c r="I38" i="1"/>
  <c r="J37" i="1"/>
  <c r="K37" i="1" s="1"/>
  <c r="I37" i="1"/>
  <c r="G36" i="1"/>
  <c r="I36" i="1" s="1"/>
  <c r="I35" i="1"/>
  <c r="H34" i="1"/>
  <c r="I34" i="1" s="1"/>
  <c r="G34" i="1"/>
  <c r="I33" i="1"/>
  <c r="I32" i="1"/>
  <c r="G31" i="1"/>
  <c r="I31" i="1" s="1"/>
  <c r="I30" i="1"/>
  <c r="I29" i="1"/>
  <c r="I28" i="1"/>
  <c r="G28" i="1"/>
  <c r="I27" i="1"/>
  <c r="I26" i="1"/>
  <c r="J26" i="1" s="1"/>
  <c r="K26" i="1" s="1"/>
  <c r="I25" i="1"/>
  <c r="G25" i="1"/>
  <c r="I24" i="1"/>
  <c r="J24" i="1" s="1"/>
  <c r="K24" i="1" s="1"/>
  <c r="J23" i="1"/>
  <c r="K23" i="1" s="1"/>
  <c r="I23" i="1"/>
  <c r="G22" i="1"/>
  <c r="I22" i="1" s="1"/>
  <c r="I21" i="1"/>
  <c r="J21" i="1" s="1"/>
  <c r="K21" i="1" s="1"/>
  <c r="I20" i="1"/>
  <c r="G19" i="1"/>
  <c r="I19" i="1" s="1"/>
  <c r="I18" i="1"/>
  <c r="I17" i="1"/>
  <c r="G17" i="1"/>
  <c r="G16" i="1"/>
  <c r="I16" i="1" s="1"/>
  <c r="I15" i="1"/>
  <c r="I14" i="1"/>
  <c r="G14" i="1"/>
  <c r="I13" i="1"/>
  <c r="I12" i="1"/>
  <c r="I11" i="1"/>
  <c r="I10" i="1"/>
  <c r="G9" i="1"/>
  <c r="I9" i="1" s="1"/>
  <c r="I8" i="1"/>
  <c r="I7" i="1"/>
  <c r="G7" i="1"/>
  <c r="I6" i="1"/>
  <c r="I5" i="1"/>
  <c r="I44" i="1" s="1"/>
  <c r="K44" i="1" s="1"/>
  <c r="J30" i="1" l="1"/>
  <c r="K30" i="1" s="1"/>
  <c r="J10" i="1"/>
  <c r="K10" i="1" s="1"/>
  <c r="J5" i="1"/>
  <c r="K5" i="1" s="1"/>
  <c r="I35" i="2"/>
  <c r="K35" i="2" s="1"/>
</calcChain>
</file>

<file path=xl/sharedStrings.xml><?xml version="1.0" encoding="utf-8"?>
<sst xmlns="http://schemas.openxmlformats.org/spreadsheetml/2006/main" count="124" uniqueCount="28">
  <si>
    <t>DIQUES AFECTADOS</t>
  </si>
  <si>
    <t>DISEÑO - DIQUES EXISTENTES</t>
  </si>
  <si>
    <t>SP-A2-TRAMO II   DIQUES EROCIONADOS</t>
  </si>
  <si>
    <t>OBSERVACION</t>
  </si>
  <si>
    <t>DIQUE</t>
  </si>
  <si>
    <t>PK DEL RÍO LACRAMARCA</t>
  </si>
  <si>
    <t>PROGRESIVA DIQUE</t>
  </si>
  <si>
    <t>PROGRESIVA</t>
  </si>
  <si>
    <t>LONG. PARCIAL (m)</t>
  </si>
  <si>
    <t>LONG. TOTAL EROSIONADO (m)</t>
  </si>
  <si>
    <t>% DE EROSION</t>
  </si>
  <si>
    <t>INICIO</t>
  </si>
  <si>
    <t>FINAL</t>
  </si>
  <si>
    <t>A2-D-03</t>
  </si>
  <si>
    <t>DIQUE TOTALMENTE EROSIONADO</t>
  </si>
  <si>
    <t>DIQUE PARCIALMENTE EROSIONADO</t>
  </si>
  <si>
    <t>A2-I-04</t>
  </si>
  <si>
    <t>A2-D-04</t>
  </si>
  <si>
    <t>A2-I-05</t>
  </si>
  <si>
    <t>TOTALMENTE EROSIONADO</t>
  </si>
  <si>
    <t>A2-D-05</t>
  </si>
  <si>
    <t>A2-I-06</t>
  </si>
  <si>
    <t>A2-D-06</t>
  </si>
  <si>
    <t>A2-I-07</t>
  </si>
  <si>
    <t>TOTAL</t>
  </si>
  <si>
    <t xml:space="preserve"> </t>
  </si>
  <si>
    <t>DIQUES NO AFECTADOS</t>
  </si>
  <si>
    <t>SP-A2-TRAMO II   DIQUES EXISTENTES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</si>
</sst>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\+000.00"/>
    <numFmt numFmtId="165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1" applyNumberFormat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0" fontId="0" fillId="0" borderId="1" xfId="2" applyNumberFormat="1" applyFont="1" applyFill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5" fontId="0" fillId="0" borderId="1" xfId="1" applyNumberFormat="1" applyFont="1" applyFill="1" applyBorder="1" applyAlignment="1">
      <alignment horizont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0" fontId="2" fillId="0" borderId="3" xfId="2" applyNumberFormat="1" applyFont="1" applyBorder="1" applyAlignment="1">
      <alignment horizontal="center"/>
    </xf>
    <xf numFmtId="10" fontId="2" fillId="0" borderId="0" xfId="2" applyNumberFormat="1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0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0" fontId="0" fillId="0" borderId="5" xfId="0" applyNumberFormat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3183B-57E8-4C4F-9F0B-405A834AE5C0}">
  <dimension ref="B1:L46"/>
  <sheetViews>
    <sheetView tabSelected="1" zoomScale="85" zoomScaleNormal="85" workbookViewId="0">
      <pane xSplit="1" ySplit="4" topLeftCell="B5" activePane="bottomRight" state="frozen"/>
      <selection activeCell="H51" sqref="H51"/>
      <selection pane="topRight" activeCell="H51" sqref="H51"/>
      <selection pane="bottomLeft" activeCell="H51" sqref="H51"/>
      <selection pane="bottomRight" activeCell="H16" sqref="H16"/>
    </sheetView>
  </sheetViews>
  <sheetFormatPr baseColWidth="10" defaultRowHeight="14.4" x14ac:dyDescent="0.3"/>
  <cols>
    <col min="1" max="1" width="1.109375" customWidth="1"/>
    <col min="3" max="6" width="12.21875" customWidth="1"/>
    <col min="7" max="9" width="14.33203125" customWidth="1"/>
    <col min="10" max="10" width="17.109375" customWidth="1"/>
    <col min="11" max="11" width="16.5546875" bestFit="1" customWidth="1"/>
    <col min="12" max="12" width="45.88671875" bestFit="1" customWidth="1"/>
  </cols>
  <sheetData>
    <row r="1" spans="2:12" ht="39" customHeight="1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45" customHeight="1" x14ac:dyDescent="0.3">
      <c r="B2" s="2" t="s">
        <v>1</v>
      </c>
      <c r="C2" s="2"/>
      <c r="D2" s="2"/>
      <c r="E2" s="2"/>
      <c r="F2" s="2"/>
      <c r="G2" s="2" t="s">
        <v>2</v>
      </c>
      <c r="H2" s="2"/>
      <c r="I2" s="2"/>
      <c r="J2" s="2"/>
      <c r="K2" s="2"/>
      <c r="L2" s="2" t="s">
        <v>3</v>
      </c>
    </row>
    <row r="3" spans="2:12" x14ac:dyDescent="0.3">
      <c r="B3" s="2" t="s">
        <v>4</v>
      </c>
      <c r="C3" s="2" t="s">
        <v>5</v>
      </c>
      <c r="D3" s="2"/>
      <c r="E3" s="3" t="s">
        <v>6</v>
      </c>
      <c r="F3" s="3"/>
      <c r="G3" s="3" t="s">
        <v>7</v>
      </c>
      <c r="H3" s="3"/>
      <c r="I3" s="4" t="s">
        <v>8</v>
      </c>
      <c r="J3" s="4" t="s">
        <v>9</v>
      </c>
      <c r="K3" s="2" t="s">
        <v>10</v>
      </c>
      <c r="L3" s="2"/>
    </row>
    <row r="4" spans="2:12" x14ac:dyDescent="0.3">
      <c r="B4" s="2"/>
      <c r="C4" s="5" t="s">
        <v>11</v>
      </c>
      <c r="D4" s="5" t="s">
        <v>12</v>
      </c>
      <c r="E4" s="5" t="s">
        <v>11</v>
      </c>
      <c r="F4" s="5" t="s">
        <v>12</v>
      </c>
      <c r="G4" s="5" t="s">
        <v>11</v>
      </c>
      <c r="H4" s="5" t="s">
        <v>12</v>
      </c>
      <c r="I4" s="4"/>
      <c r="J4" s="4"/>
      <c r="K4" s="2"/>
      <c r="L4" s="2"/>
    </row>
    <row r="5" spans="2:12" ht="18" customHeight="1" x14ac:dyDescent="0.3">
      <c r="B5" s="6" t="s">
        <v>13</v>
      </c>
      <c r="C5" s="7">
        <v>12510</v>
      </c>
      <c r="D5" s="7">
        <v>15050</v>
      </c>
      <c r="E5" s="7">
        <v>0</v>
      </c>
      <c r="F5" s="7">
        <v>2495.37</v>
      </c>
      <c r="G5" s="8">
        <v>0</v>
      </c>
      <c r="H5" s="8">
        <v>550</v>
      </c>
      <c r="I5" s="9">
        <f t="shared" ref="I5:I22" si="0">+H5-G5</f>
        <v>550</v>
      </c>
      <c r="J5" s="10">
        <f>+SUM(I5:I9)</f>
        <v>900</v>
      </c>
      <c r="K5" s="11">
        <f>+J5/F5</f>
        <v>0.36066795705646859</v>
      </c>
      <c r="L5" s="12" t="s">
        <v>14</v>
      </c>
    </row>
    <row r="6" spans="2:12" ht="18" customHeight="1" x14ac:dyDescent="0.3">
      <c r="B6" s="6"/>
      <c r="C6" s="7"/>
      <c r="D6" s="7"/>
      <c r="E6" s="7"/>
      <c r="F6" s="7"/>
      <c r="G6" s="8">
        <v>1990</v>
      </c>
      <c r="H6" s="8">
        <v>2203</v>
      </c>
      <c r="I6" s="9">
        <f t="shared" si="0"/>
        <v>213</v>
      </c>
      <c r="J6" s="10"/>
      <c r="K6" s="11"/>
      <c r="L6" s="12" t="s">
        <v>14</v>
      </c>
    </row>
    <row r="7" spans="2:12" ht="18" customHeight="1" x14ac:dyDescent="0.3">
      <c r="B7" s="6"/>
      <c r="C7" s="7"/>
      <c r="D7" s="7"/>
      <c r="E7" s="7"/>
      <c r="F7" s="7"/>
      <c r="G7" s="8">
        <f>+H6</f>
        <v>2203</v>
      </c>
      <c r="H7" s="8">
        <v>2220</v>
      </c>
      <c r="I7" s="9">
        <f t="shared" si="0"/>
        <v>17</v>
      </c>
      <c r="J7" s="10"/>
      <c r="K7" s="11"/>
      <c r="L7" s="12" t="s">
        <v>15</v>
      </c>
    </row>
    <row r="8" spans="2:12" ht="18" customHeight="1" x14ac:dyDescent="0.3">
      <c r="B8" s="6"/>
      <c r="C8" s="7"/>
      <c r="D8" s="7"/>
      <c r="E8" s="7"/>
      <c r="F8" s="7"/>
      <c r="G8" s="8">
        <v>2340</v>
      </c>
      <c r="H8" s="8">
        <v>2450</v>
      </c>
      <c r="I8" s="9">
        <f t="shared" si="0"/>
        <v>110</v>
      </c>
      <c r="J8" s="10"/>
      <c r="K8" s="11"/>
      <c r="L8" s="12" t="s">
        <v>14</v>
      </c>
    </row>
    <row r="9" spans="2:12" ht="18" customHeight="1" x14ac:dyDescent="0.3">
      <c r="B9" s="6"/>
      <c r="C9" s="7"/>
      <c r="D9" s="7"/>
      <c r="E9" s="7"/>
      <c r="F9" s="7"/>
      <c r="G9" s="8">
        <f>+H8</f>
        <v>2450</v>
      </c>
      <c r="H9" s="8">
        <v>2460</v>
      </c>
      <c r="I9" s="9">
        <f t="shared" si="0"/>
        <v>10</v>
      </c>
      <c r="J9" s="10"/>
      <c r="K9" s="11"/>
      <c r="L9" s="12" t="s">
        <v>15</v>
      </c>
    </row>
    <row r="10" spans="2:12" ht="18" customHeight="1" x14ac:dyDescent="0.3">
      <c r="B10" s="6" t="s">
        <v>16</v>
      </c>
      <c r="C10" s="7">
        <v>12510</v>
      </c>
      <c r="D10" s="7">
        <v>15050</v>
      </c>
      <c r="E10" s="7">
        <v>0</v>
      </c>
      <c r="F10" s="7">
        <v>2528.73</v>
      </c>
      <c r="G10" s="13">
        <v>495.59300000000002</v>
      </c>
      <c r="H10" s="13">
        <v>690</v>
      </c>
      <c r="I10" s="14">
        <f t="shared" si="0"/>
        <v>194.40699999999998</v>
      </c>
      <c r="J10" s="10">
        <f>+SUM(I10:I20)</f>
        <v>1101.6179999999999</v>
      </c>
      <c r="K10" s="11">
        <f>+J10/F10</f>
        <v>0.43564081574545321</v>
      </c>
      <c r="L10" s="12" t="s">
        <v>14</v>
      </c>
    </row>
    <row r="11" spans="2:12" ht="18" customHeight="1" x14ac:dyDescent="0.3">
      <c r="B11" s="6"/>
      <c r="C11" s="7"/>
      <c r="D11" s="7"/>
      <c r="E11" s="7"/>
      <c r="F11" s="7"/>
      <c r="G11" s="13">
        <v>856.73599999999999</v>
      </c>
      <c r="H11" s="13">
        <v>983.59799999999996</v>
      </c>
      <c r="I11" s="14">
        <f t="shared" si="0"/>
        <v>126.86199999999997</v>
      </c>
      <c r="J11" s="6"/>
      <c r="K11" s="11"/>
      <c r="L11" s="12" t="s">
        <v>14</v>
      </c>
    </row>
    <row r="12" spans="2:12" ht="18" customHeight="1" x14ac:dyDescent="0.3">
      <c r="B12" s="6"/>
      <c r="C12" s="7"/>
      <c r="D12" s="7"/>
      <c r="E12" s="7"/>
      <c r="F12" s="7"/>
      <c r="G12" s="13">
        <v>1072.606</v>
      </c>
      <c r="H12" s="13">
        <v>1180</v>
      </c>
      <c r="I12" s="14">
        <f t="shared" si="0"/>
        <v>107.39400000000001</v>
      </c>
      <c r="J12" s="6"/>
      <c r="K12" s="11"/>
      <c r="L12" s="12" t="s">
        <v>14</v>
      </c>
    </row>
    <row r="13" spans="2:12" ht="18" customHeight="1" x14ac:dyDescent="0.3">
      <c r="B13" s="6"/>
      <c r="C13" s="7"/>
      <c r="D13" s="7"/>
      <c r="E13" s="7"/>
      <c r="F13" s="7"/>
      <c r="G13" s="13">
        <v>1367.0450000000001</v>
      </c>
      <c r="H13" s="13">
        <v>1535</v>
      </c>
      <c r="I13" s="14">
        <f t="shared" si="0"/>
        <v>167.95499999999993</v>
      </c>
      <c r="J13" s="6"/>
      <c r="K13" s="11"/>
      <c r="L13" s="12" t="s">
        <v>14</v>
      </c>
    </row>
    <row r="14" spans="2:12" ht="18" customHeight="1" x14ac:dyDescent="0.3">
      <c r="B14" s="6"/>
      <c r="C14" s="7"/>
      <c r="D14" s="7"/>
      <c r="E14" s="7"/>
      <c r="F14" s="7"/>
      <c r="G14" s="13">
        <f>+H13</f>
        <v>1535</v>
      </c>
      <c r="H14" s="13">
        <v>1545</v>
      </c>
      <c r="I14" s="14">
        <f t="shared" si="0"/>
        <v>10</v>
      </c>
      <c r="J14" s="6"/>
      <c r="K14" s="11"/>
      <c r="L14" s="12" t="s">
        <v>15</v>
      </c>
    </row>
    <row r="15" spans="2:12" ht="18" customHeight="1" x14ac:dyDescent="0.3">
      <c r="B15" s="6"/>
      <c r="C15" s="7"/>
      <c r="D15" s="7"/>
      <c r="E15" s="7"/>
      <c r="F15" s="7"/>
      <c r="G15" s="13">
        <v>1610</v>
      </c>
      <c r="H15" s="13">
        <v>1630</v>
      </c>
      <c r="I15" s="14">
        <f t="shared" si="0"/>
        <v>20</v>
      </c>
      <c r="J15" s="6"/>
      <c r="K15" s="11"/>
      <c r="L15" s="12" t="s">
        <v>15</v>
      </c>
    </row>
    <row r="16" spans="2:12" ht="18" customHeight="1" x14ac:dyDescent="0.3">
      <c r="B16" s="6"/>
      <c r="C16" s="7"/>
      <c r="D16" s="7"/>
      <c r="E16" s="7"/>
      <c r="F16" s="7"/>
      <c r="G16" s="13">
        <f>+H15</f>
        <v>1630</v>
      </c>
      <c r="H16" s="13">
        <v>1760</v>
      </c>
      <c r="I16" s="14">
        <f t="shared" si="0"/>
        <v>130</v>
      </c>
      <c r="J16" s="6"/>
      <c r="K16" s="11"/>
      <c r="L16" s="12" t="s">
        <v>14</v>
      </c>
    </row>
    <row r="17" spans="2:12" ht="18" customHeight="1" x14ac:dyDescent="0.3">
      <c r="B17" s="6"/>
      <c r="C17" s="7"/>
      <c r="D17" s="7"/>
      <c r="E17" s="7"/>
      <c r="F17" s="7"/>
      <c r="G17" s="13">
        <f>+H16</f>
        <v>1760</v>
      </c>
      <c r="H17" s="13">
        <v>1790</v>
      </c>
      <c r="I17" s="14">
        <f t="shared" si="0"/>
        <v>30</v>
      </c>
      <c r="J17" s="6"/>
      <c r="K17" s="11"/>
      <c r="L17" s="12" t="s">
        <v>15</v>
      </c>
    </row>
    <row r="18" spans="2:12" ht="18" customHeight="1" x14ac:dyDescent="0.3">
      <c r="B18" s="6"/>
      <c r="C18" s="7"/>
      <c r="D18" s="7"/>
      <c r="E18" s="7"/>
      <c r="F18" s="7"/>
      <c r="G18" s="13">
        <v>1915</v>
      </c>
      <c r="H18" s="13">
        <v>1940</v>
      </c>
      <c r="I18" s="14">
        <f t="shared" si="0"/>
        <v>25</v>
      </c>
      <c r="J18" s="6"/>
      <c r="K18" s="11"/>
      <c r="L18" s="12" t="s">
        <v>15</v>
      </c>
    </row>
    <row r="19" spans="2:12" ht="18" customHeight="1" x14ac:dyDescent="0.3">
      <c r="B19" s="6"/>
      <c r="C19" s="7"/>
      <c r="D19" s="7"/>
      <c r="E19" s="7"/>
      <c r="F19" s="7"/>
      <c r="G19" s="13">
        <f>+H18</f>
        <v>1940</v>
      </c>
      <c r="H19" s="13">
        <v>2050</v>
      </c>
      <c r="I19" s="14">
        <f t="shared" si="0"/>
        <v>110</v>
      </c>
      <c r="J19" s="6"/>
      <c r="K19" s="11"/>
      <c r="L19" s="12" t="s">
        <v>14</v>
      </c>
    </row>
    <row r="20" spans="2:12" ht="18" customHeight="1" x14ac:dyDescent="0.3">
      <c r="B20" s="6"/>
      <c r="C20" s="7"/>
      <c r="D20" s="7"/>
      <c r="E20" s="7"/>
      <c r="F20" s="7"/>
      <c r="G20" s="13">
        <v>2210</v>
      </c>
      <c r="H20" s="13">
        <v>2390</v>
      </c>
      <c r="I20" s="14">
        <f t="shared" si="0"/>
        <v>180</v>
      </c>
      <c r="J20" s="6"/>
      <c r="K20" s="11"/>
      <c r="L20" s="12" t="s">
        <v>14</v>
      </c>
    </row>
    <row r="21" spans="2:12" ht="18" customHeight="1" x14ac:dyDescent="0.3">
      <c r="B21" s="6" t="s">
        <v>17</v>
      </c>
      <c r="C21" s="7">
        <v>15100</v>
      </c>
      <c r="D21" s="7">
        <v>15620</v>
      </c>
      <c r="E21" s="7">
        <v>0</v>
      </c>
      <c r="F21" s="7">
        <v>483.42</v>
      </c>
      <c r="G21" s="8">
        <v>65</v>
      </c>
      <c r="H21" s="8">
        <v>385</v>
      </c>
      <c r="I21" s="9">
        <f t="shared" si="0"/>
        <v>320</v>
      </c>
      <c r="J21" s="10">
        <f>+SUM(I21:I22)</f>
        <v>335</v>
      </c>
      <c r="K21" s="15">
        <f>+J21/F21</f>
        <v>0.69297918993835583</v>
      </c>
      <c r="L21" s="12" t="s">
        <v>14</v>
      </c>
    </row>
    <row r="22" spans="2:12" ht="18" customHeight="1" x14ac:dyDescent="0.3">
      <c r="B22" s="6"/>
      <c r="C22" s="7"/>
      <c r="D22" s="7"/>
      <c r="E22" s="7"/>
      <c r="F22" s="7"/>
      <c r="G22" s="8">
        <f>+H21</f>
        <v>385</v>
      </c>
      <c r="H22" s="8">
        <v>400</v>
      </c>
      <c r="I22" s="9">
        <f t="shared" si="0"/>
        <v>15</v>
      </c>
      <c r="J22" s="10"/>
      <c r="K22" s="15"/>
      <c r="L22" s="12" t="s">
        <v>15</v>
      </c>
    </row>
    <row r="23" spans="2:12" ht="18" customHeight="1" x14ac:dyDescent="0.3">
      <c r="B23" s="16" t="s">
        <v>18</v>
      </c>
      <c r="C23" s="8">
        <v>15100</v>
      </c>
      <c r="D23" s="8">
        <v>15620</v>
      </c>
      <c r="E23" s="8">
        <v>0</v>
      </c>
      <c r="F23" s="8">
        <v>463.55</v>
      </c>
      <c r="G23" s="8">
        <v>400</v>
      </c>
      <c r="H23" s="8">
        <v>457.6</v>
      </c>
      <c r="I23" s="9">
        <f>+H23-G23</f>
        <v>57.600000000000023</v>
      </c>
      <c r="J23" s="17">
        <f>+I23</f>
        <v>57.600000000000023</v>
      </c>
      <c r="K23" s="18">
        <f>+J23/F23</f>
        <v>0.12425844029770255</v>
      </c>
      <c r="L23" s="12" t="s">
        <v>19</v>
      </c>
    </row>
    <row r="24" spans="2:12" ht="18" customHeight="1" x14ac:dyDescent="0.3">
      <c r="B24" s="6" t="s">
        <v>20</v>
      </c>
      <c r="C24" s="7">
        <v>15730</v>
      </c>
      <c r="D24" s="7">
        <v>16695</v>
      </c>
      <c r="E24" s="7">
        <v>0</v>
      </c>
      <c r="F24" s="7">
        <v>955.62</v>
      </c>
      <c r="G24" s="8">
        <v>0</v>
      </c>
      <c r="H24" s="8">
        <v>445</v>
      </c>
      <c r="I24" s="9">
        <f t="shared" ref="I24:I43" si="1">+H24-G24</f>
        <v>445</v>
      </c>
      <c r="J24" s="10">
        <f>+SUM(I24:I25)</f>
        <v>485</v>
      </c>
      <c r="K24" s="15">
        <f>+J24/F24</f>
        <v>0.50752391117808338</v>
      </c>
      <c r="L24" s="12" t="s">
        <v>14</v>
      </c>
    </row>
    <row r="25" spans="2:12" ht="18" customHeight="1" x14ac:dyDescent="0.3">
      <c r="B25" s="6"/>
      <c r="C25" s="7"/>
      <c r="D25" s="7"/>
      <c r="E25" s="7"/>
      <c r="F25" s="7"/>
      <c r="G25" s="8">
        <f>+H24</f>
        <v>445</v>
      </c>
      <c r="H25" s="8">
        <v>485</v>
      </c>
      <c r="I25" s="9">
        <f t="shared" si="1"/>
        <v>40</v>
      </c>
      <c r="J25" s="10"/>
      <c r="K25" s="15"/>
      <c r="L25" s="12" t="s">
        <v>15</v>
      </c>
    </row>
    <row r="26" spans="2:12" ht="18" customHeight="1" x14ac:dyDescent="0.3">
      <c r="B26" s="6" t="s">
        <v>21</v>
      </c>
      <c r="C26" s="7">
        <v>15730</v>
      </c>
      <c r="D26" s="7">
        <v>16690</v>
      </c>
      <c r="E26" s="7">
        <v>0</v>
      </c>
      <c r="F26" s="7">
        <v>966.96</v>
      </c>
      <c r="G26" s="8">
        <v>100</v>
      </c>
      <c r="H26" s="8">
        <v>155</v>
      </c>
      <c r="I26" s="9">
        <f t="shared" si="1"/>
        <v>55</v>
      </c>
      <c r="J26" s="10">
        <f>+SUM(I26:I29)</f>
        <v>485</v>
      </c>
      <c r="K26" s="15">
        <f>+J26/F26</f>
        <v>0.50157193679159429</v>
      </c>
      <c r="L26" s="12" t="s">
        <v>19</v>
      </c>
    </row>
    <row r="27" spans="2:12" ht="18" customHeight="1" x14ac:dyDescent="0.3">
      <c r="B27" s="6"/>
      <c r="C27" s="7"/>
      <c r="D27" s="7"/>
      <c r="E27" s="7"/>
      <c r="F27" s="7"/>
      <c r="G27" s="8">
        <v>400</v>
      </c>
      <c r="H27" s="8">
        <v>600</v>
      </c>
      <c r="I27" s="9">
        <f t="shared" si="1"/>
        <v>200</v>
      </c>
      <c r="J27" s="6"/>
      <c r="K27" s="15"/>
      <c r="L27" s="12" t="s">
        <v>19</v>
      </c>
    </row>
    <row r="28" spans="2:12" ht="18" customHeight="1" x14ac:dyDescent="0.3">
      <c r="B28" s="6"/>
      <c r="C28" s="7"/>
      <c r="D28" s="7"/>
      <c r="E28" s="7"/>
      <c r="F28" s="7"/>
      <c r="G28" s="8">
        <f>+H27</f>
        <v>600</v>
      </c>
      <c r="H28" s="8">
        <v>770</v>
      </c>
      <c r="I28" s="9">
        <f t="shared" si="1"/>
        <v>170</v>
      </c>
      <c r="J28" s="6"/>
      <c r="K28" s="15"/>
      <c r="L28" s="12" t="s">
        <v>14</v>
      </c>
    </row>
    <row r="29" spans="2:12" ht="18" customHeight="1" x14ac:dyDescent="0.3">
      <c r="B29" s="6"/>
      <c r="C29" s="7"/>
      <c r="D29" s="7"/>
      <c r="E29" s="7"/>
      <c r="F29" s="7"/>
      <c r="G29" s="8">
        <v>900</v>
      </c>
      <c r="H29" s="8">
        <v>960</v>
      </c>
      <c r="I29" s="9">
        <f t="shared" si="1"/>
        <v>60</v>
      </c>
      <c r="J29" s="6"/>
      <c r="K29" s="15"/>
      <c r="L29" s="12" t="s">
        <v>19</v>
      </c>
    </row>
    <row r="30" spans="2:12" ht="18" customHeight="1" x14ac:dyDescent="0.3">
      <c r="B30" s="6" t="s">
        <v>22</v>
      </c>
      <c r="C30" s="7">
        <v>16840</v>
      </c>
      <c r="D30" s="7">
        <v>20960</v>
      </c>
      <c r="E30" s="7">
        <v>0</v>
      </c>
      <c r="F30" s="7">
        <v>4153</v>
      </c>
      <c r="G30" s="8">
        <v>265</v>
      </c>
      <c r="H30" s="8">
        <v>280</v>
      </c>
      <c r="I30" s="9">
        <f t="shared" si="1"/>
        <v>15</v>
      </c>
      <c r="J30" s="10">
        <f>+SUM(I30:I36)</f>
        <v>3553</v>
      </c>
      <c r="K30" s="15">
        <f>+J30/F30</f>
        <v>0.8555261256922706</v>
      </c>
      <c r="L30" s="12" t="s">
        <v>15</v>
      </c>
    </row>
    <row r="31" spans="2:12" ht="18" customHeight="1" x14ac:dyDescent="0.3">
      <c r="B31" s="6"/>
      <c r="C31" s="7"/>
      <c r="D31" s="7"/>
      <c r="E31" s="7"/>
      <c r="F31" s="7"/>
      <c r="G31" s="8">
        <f>+H30</f>
        <v>280</v>
      </c>
      <c r="H31" s="8">
        <v>475</v>
      </c>
      <c r="I31" s="9">
        <f t="shared" si="1"/>
        <v>195</v>
      </c>
      <c r="J31" s="6"/>
      <c r="K31" s="15"/>
      <c r="L31" s="12" t="s">
        <v>14</v>
      </c>
    </row>
    <row r="32" spans="2:12" ht="18" customHeight="1" x14ac:dyDescent="0.3">
      <c r="B32" s="6"/>
      <c r="C32" s="7"/>
      <c r="D32" s="7"/>
      <c r="E32" s="7"/>
      <c r="F32" s="7"/>
      <c r="G32" s="8">
        <v>580</v>
      </c>
      <c r="H32" s="8">
        <v>1260</v>
      </c>
      <c r="I32" s="9">
        <f t="shared" si="1"/>
        <v>680</v>
      </c>
      <c r="J32" s="6"/>
      <c r="K32" s="15"/>
      <c r="L32" s="12" t="s">
        <v>14</v>
      </c>
    </row>
    <row r="33" spans="2:12" ht="18" customHeight="1" x14ac:dyDescent="0.3">
      <c r="B33" s="6"/>
      <c r="C33" s="7"/>
      <c r="D33" s="7"/>
      <c r="E33" s="7"/>
      <c r="F33" s="7"/>
      <c r="G33" s="8">
        <v>1490</v>
      </c>
      <c r="H33" s="8">
        <v>1560</v>
      </c>
      <c r="I33" s="9">
        <f t="shared" si="1"/>
        <v>70</v>
      </c>
      <c r="J33" s="6"/>
      <c r="K33" s="15"/>
      <c r="L33" s="12" t="s">
        <v>14</v>
      </c>
    </row>
    <row r="34" spans="2:12" ht="18" customHeight="1" x14ac:dyDescent="0.3">
      <c r="B34" s="6"/>
      <c r="C34" s="7"/>
      <c r="D34" s="7"/>
      <c r="E34" s="7"/>
      <c r="F34" s="7"/>
      <c r="G34" s="8">
        <f>+H33</f>
        <v>1560</v>
      </c>
      <c r="H34" s="8">
        <f>+G35</f>
        <v>4070</v>
      </c>
      <c r="I34" s="9">
        <f t="shared" si="1"/>
        <v>2510</v>
      </c>
      <c r="J34" s="6"/>
      <c r="K34" s="15"/>
      <c r="L34" s="12" t="s">
        <v>19</v>
      </c>
    </row>
    <row r="35" spans="2:12" ht="18" customHeight="1" x14ac:dyDescent="0.3">
      <c r="B35" s="6"/>
      <c r="C35" s="7"/>
      <c r="D35" s="7"/>
      <c r="E35" s="7"/>
      <c r="F35" s="7"/>
      <c r="G35" s="8">
        <v>4070</v>
      </c>
      <c r="H35" s="8">
        <v>4090</v>
      </c>
      <c r="I35" s="9">
        <f t="shared" si="1"/>
        <v>20</v>
      </c>
      <c r="J35" s="6"/>
      <c r="K35" s="15"/>
      <c r="L35" s="12" t="s">
        <v>14</v>
      </c>
    </row>
    <row r="36" spans="2:12" ht="18" customHeight="1" x14ac:dyDescent="0.3">
      <c r="B36" s="6"/>
      <c r="C36" s="7"/>
      <c r="D36" s="7"/>
      <c r="E36" s="7"/>
      <c r="F36" s="7"/>
      <c r="G36" s="8">
        <f>+H35</f>
        <v>4090</v>
      </c>
      <c r="H36" s="8">
        <v>4153</v>
      </c>
      <c r="I36" s="9">
        <f t="shared" si="1"/>
        <v>63</v>
      </c>
      <c r="J36" s="6"/>
      <c r="K36" s="15"/>
      <c r="L36" s="12" t="s">
        <v>15</v>
      </c>
    </row>
    <row r="37" spans="2:12" ht="18" customHeight="1" x14ac:dyDescent="0.3">
      <c r="B37" s="6" t="s">
        <v>23</v>
      </c>
      <c r="C37" s="7">
        <v>16820</v>
      </c>
      <c r="D37" s="7">
        <v>20960</v>
      </c>
      <c r="E37" s="7">
        <v>0</v>
      </c>
      <c r="F37" s="7">
        <v>4142.49</v>
      </c>
      <c r="G37" s="8">
        <v>0</v>
      </c>
      <c r="H37" s="8">
        <v>118.38500000000001</v>
      </c>
      <c r="I37" s="9">
        <f t="shared" si="1"/>
        <v>118.38500000000001</v>
      </c>
      <c r="J37" s="10">
        <f>+SUM(I37:I43)</f>
        <v>3112.1789999999996</v>
      </c>
      <c r="K37" s="15">
        <f>+J37/F37</f>
        <v>0.75128219983633027</v>
      </c>
      <c r="L37" s="12" t="s">
        <v>14</v>
      </c>
    </row>
    <row r="38" spans="2:12" ht="18" customHeight="1" x14ac:dyDescent="0.3">
      <c r="B38" s="6"/>
      <c r="C38" s="7"/>
      <c r="D38" s="7"/>
      <c r="E38" s="7"/>
      <c r="F38" s="7"/>
      <c r="G38" s="8">
        <v>408.245</v>
      </c>
      <c r="H38" s="8">
        <v>670.649</v>
      </c>
      <c r="I38" s="9">
        <f t="shared" si="1"/>
        <v>262.404</v>
      </c>
      <c r="J38" s="6"/>
      <c r="K38" s="15"/>
      <c r="L38" s="12" t="s">
        <v>19</v>
      </c>
    </row>
    <row r="39" spans="2:12" ht="18" customHeight="1" x14ac:dyDescent="0.3">
      <c r="B39" s="6"/>
      <c r="C39" s="7"/>
      <c r="D39" s="7"/>
      <c r="E39" s="7"/>
      <c r="F39" s="7"/>
      <c r="G39" s="8">
        <v>891.1</v>
      </c>
      <c r="H39" s="8">
        <v>1510</v>
      </c>
      <c r="I39" s="9">
        <f t="shared" si="1"/>
        <v>618.9</v>
      </c>
      <c r="J39" s="6"/>
      <c r="K39" s="15"/>
      <c r="L39" s="12" t="s">
        <v>19</v>
      </c>
    </row>
    <row r="40" spans="2:12" ht="18" customHeight="1" x14ac:dyDescent="0.3">
      <c r="B40" s="6"/>
      <c r="C40" s="7"/>
      <c r="D40" s="7"/>
      <c r="E40" s="7"/>
      <c r="F40" s="7"/>
      <c r="G40" s="8">
        <v>1570</v>
      </c>
      <c r="H40" s="8">
        <v>2580</v>
      </c>
      <c r="I40" s="9">
        <f t="shared" si="1"/>
        <v>1010</v>
      </c>
      <c r="J40" s="6"/>
      <c r="K40" s="15"/>
      <c r="L40" s="12" t="s">
        <v>19</v>
      </c>
    </row>
    <row r="41" spans="2:12" ht="18" customHeight="1" x14ac:dyDescent="0.3">
      <c r="B41" s="6"/>
      <c r="C41" s="7"/>
      <c r="D41" s="7"/>
      <c r="E41" s="7"/>
      <c r="F41" s="7"/>
      <c r="G41" s="8">
        <v>2720</v>
      </c>
      <c r="H41" s="8">
        <v>3600</v>
      </c>
      <c r="I41" s="9">
        <f t="shared" si="1"/>
        <v>880</v>
      </c>
      <c r="J41" s="6"/>
      <c r="K41" s="15"/>
      <c r="L41" s="12" t="s">
        <v>19</v>
      </c>
    </row>
    <row r="42" spans="2:12" ht="18" customHeight="1" x14ac:dyDescent="0.3">
      <c r="B42" s="6"/>
      <c r="C42" s="7"/>
      <c r="D42" s="7"/>
      <c r="E42" s="7"/>
      <c r="F42" s="7"/>
      <c r="G42" s="8">
        <v>3740</v>
      </c>
      <c r="H42" s="8">
        <v>3880</v>
      </c>
      <c r="I42" s="9">
        <f t="shared" si="1"/>
        <v>140</v>
      </c>
      <c r="J42" s="6"/>
      <c r="K42" s="15"/>
      <c r="L42" s="12" t="s">
        <v>15</v>
      </c>
    </row>
    <row r="43" spans="2:12" ht="18" customHeight="1" x14ac:dyDescent="0.3">
      <c r="B43" s="6"/>
      <c r="C43" s="7"/>
      <c r="D43" s="7"/>
      <c r="E43" s="7"/>
      <c r="F43" s="7"/>
      <c r="G43" s="8">
        <v>4060</v>
      </c>
      <c r="H43" s="8">
        <v>4142.49</v>
      </c>
      <c r="I43" s="9">
        <f t="shared" si="1"/>
        <v>82.489999999999782</v>
      </c>
      <c r="J43" s="6"/>
      <c r="K43" s="15"/>
      <c r="L43" s="12" t="s">
        <v>19</v>
      </c>
    </row>
    <row r="44" spans="2:12" ht="15" thickBot="1" x14ac:dyDescent="0.35">
      <c r="E44" s="19" t="s">
        <v>24</v>
      </c>
      <c r="F44" s="20">
        <f>+SUM(F2:F43)</f>
        <v>16189.140000000001</v>
      </c>
      <c r="H44" s="19" t="s">
        <v>24</v>
      </c>
      <c r="I44" s="20">
        <f>+SUM(I2:I43)</f>
        <v>10029.396999999999</v>
      </c>
      <c r="J44" s="19" t="s">
        <v>24</v>
      </c>
      <c r="K44" s="21">
        <f>+I44/F44</f>
        <v>0.61951388399877927</v>
      </c>
      <c r="L44" s="22"/>
    </row>
    <row r="46" spans="2:12" x14ac:dyDescent="0.3">
      <c r="D46" t="s">
        <v>25</v>
      </c>
    </row>
  </sheetData>
  <mergeCells count="60">
    <mergeCell ref="K30:K36"/>
    <mergeCell ref="B37:B43"/>
    <mergeCell ref="C37:C43"/>
    <mergeCell ref="D37:D43"/>
    <mergeCell ref="E37:E43"/>
    <mergeCell ref="F37:F43"/>
    <mergeCell ref="J37:J43"/>
    <mergeCell ref="K37:K43"/>
    <mergeCell ref="B30:B36"/>
    <mergeCell ref="C30:C36"/>
    <mergeCell ref="D30:D36"/>
    <mergeCell ref="E30:E36"/>
    <mergeCell ref="F30:F36"/>
    <mergeCell ref="J30:J36"/>
    <mergeCell ref="K24:K25"/>
    <mergeCell ref="B26:B29"/>
    <mergeCell ref="C26:C29"/>
    <mergeCell ref="D26:D29"/>
    <mergeCell ref="E26:E29"/>
    <mergeCell ref="F26:F29"/>
    <mergeCell ref="J26:J29"/>
    <mergeCell ref="K26:K29"/>
    <mergeCell ref="B24:B25"/>
    <mergeCell ref="C24:C25"/>
    <mergeCell ref="D24:D25"/>
    <mergeCell ref="E24:E25"/>
    <mergeCell ref="F24:F25"/>
    <mergeCell ref="J24:J25"/>
    <mergeCell ref="K10:K20"/>
    <mergeCell ref="B21:B22"/>
    <mergeCell ref="C21:C22"/>
    <mergeCell ref="D21:D22"/>
    <mergeCell ref="E21:E22"/>
    <mergeCell ref="F21:F22"/>
    <mergeCell ref="J21:J22"/>
    <mergeCell ref="K21:K22"/>
    <mergeCell ref="B10:B20"/>
    <mergeCell ref="C10:C20"/>
    <mergeCell ref="D10:D20"/>
    <mergeCell ref="E10:E20"/>
    <mergeCell ref="F10:F20"/>
    <mergeCell ref="J10:J20"/>
    <mergeCell ref="K3:K4"/>
    <mergeCell ref="B5:B9"/>
    <mergeCell ref="C5:C9"/>
    <mergeCell ref="D5:D9"/>
    <mergeCell ref="E5:E9"/>
    <mergeCell ref="F5:F9"/>
    <mergeCell ref="J5:J9"/>
    <mergeCell ref="K5:K9"/>
    <mergeCell ref="B1:L1"/>
    <mergeCell ref="B2:F2"/>
    <mergeCell ref="G2:K2"/>
    <mergeCell ref="L2:L4"/>
    <mergeCell ref="B3:B4"/>
    <mergeCell ref="C3:D3"/>
    <mergeCell ref="E3:F3"/>
    <mergeCell ref="G3:H3"/>
    <mergeCell ref="I3:I4"/>
    <mergeCell ref="J3:J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97C54-F81C-4ED0-A93A-C168EEF833FB}">
  <dimension ref="B1:L37"/>
  <sheetViews>
    <sheetView zoomScale="85" zoomScaleNormal="85" workbookViewId="0">
      <pane xSplit="1" ySplit="4" topLeftCell="B5" activePane="bottomRight" state="frozen"/>
      <selection activeCell="H51" sqref="H51"/>
      <selection pane="topRight" activeCell="H51" sqref="H51"/>
      <selection pane="bottomLeft" activeCell="H51" sqref="H51"/>
      <selection pane="bottomRight" activeCell="H51" sqref="H51"/>
    </sheetView>
  </sheetViews>
  <sheetFormatPr baseColWidth="10" defaultRowHeight="14.4" x14ac:dyDescent="0.3"/>
  <cols>
    <col min="1" max="1" width="1.109375" customWidth="1"/>
    <col min="3" max="6" width="12.21875" customWidth="1"/>
    <col min="7" max="9" width="14.33203125" customWidth="1"/>
    <col min="10" max="10" width="17.109375" customWidth="1"/>
    <col min="11" max="11" width="16.5546875" bestFit="1" customWidth="1"/>
    <col min="12" max="12" width="45.88671875" bestFit="1" customWidth="1"/>
  </cols>
  <sheetData>
    <row r="1" spans="2:12" ht="39" customHeight="1" x14ac:dyDescent="0.3">
      <c r="B1" s="1" t="s">
        <v>26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45" customHeight="1" x14ac:dyDescent="0.3">
      <c r="B2" s="2" t="s">
        <v>1</v>
      </c>
      <c r="C2" s="2"/>
      <c r="D2" s="2"/>
      <c r="E2" s="2"/>
      <c r="F2" s="2"/>
      <c r="G2" s="2" t="s">
        <v>27</v>
      </c>
      <c r="H2" s="2"/>
      <c r="I2" s="2"/>
      <c r="J2" s="2"/>
      <c r="K2" s="2"/>
      <c r="L2" s="2" t="s">
        <v>3</v>
      </c>
    </row>
    <row r="3" spans="2:12" x14ac:dyDescent="0.3">
      <c r="B3" s="2" t="s">
        <v>4</v>
      </c>
      <c r="C3" s="2" t="s">
        <v>5</v>
      </c>
      <c r="D3" s="2"/>
      <c r="E3" s="3" t="s">
        <v>6</v>
      </c>
      <c r="F3" s="3"/>
      <c r="G3" s="3" t="s">
        <v>7</v>
      </c>
      <c r="H3" s="3"/>
      <c r="I3" s="4" t="s">
        <v>8</v>
      </c>
      <c r="J3" s="4" t="s">
        <v>9</v>
      </c>
      <c r="K3" s="2" t="s">
        <v>10</v>
      </c>
      <c r="L3" s="2"/>
    </row>
    <row r="4" spans="2:12" x14ac:dyDescent="0.3">
      <c r="B4" s="2"/>
      <c r="C4" s="5" t="s">
        <v>11</v>
      </c>
      <c r="D4" s="5" t="s">
        <v>12</v>
      </c>
      <c r="E4" s="5" t="s">
        <v>11</v>
      </c>
      <c r="F4" s="5" t="s">
        <v>12</v>
      </c>
      <c r="G4" s="5" t="s">
        <v>11</v>
      </c>
      <c r="H4" s="5" t="s">
        <v>12</v>
      </c>
      <c r="I4" s="4"/>
      <c r="J4" s="4"/>
      <c r="K4" s="2"/>
      <c r="L4" s="2"/>
    </row>
    <row r="5" spans="2:12" ht="18" customHeight="1" x14ac:dyDescent="0.3">
      <c r="B5" s="6" t="s">
        <v>13</v>
      </c>
      <c r="C5" s="7">
        <v>12510</v>
      </c>
      <c r="D5" s="7">
        <v>15050</v>
      </c>
      <c r="E5" s="7">
        <v>0</v>
      </c>
      <c r="F5" s="7">
        <v>2495.37</v>
      </c>
      <c r="G5" s="8">
        <v>550</v>
      </c>
      <c r="H5" s="8">
        <v>1990</v>
      </c>
      <c r="I5" s="9">
        <f t="shared" ref="I5:I17" si="0">+H5-G5</f>
        <v>1440</v>
      </c>
      <c r="J5" s="10">
        <f>+SUM(I5:I7)</f>
        <v>1595.37</v>
      </c>
      <c r="K5" s="11">
        <f>+J5/F5</f>
        <v>0.63933204294353141</v>
      </c>
      <c r="L5" s="12" t="s">
        <v>14</v>
      </c>
    </row>
    <row r="6" spans="2:12" ht="18" customHeight="1" x14ac:dyDescent="0.3">
      <c r="B6" s="6"/>
      <c r="C6" s="7"/>
      <c r="D6" s="7"/>
      <c r="E6" s="7"/>
      <c r="F6" s="7"/>
      <c r="G6" s="8">
        <v>2220</v>
      </c>
      <c r="H6" s="8">
        <v>2340</v>
      </c>
      <c r="I6" s="9">
        <f t="shared" si="0"/>
        <v>120</v>
      </c>
      <c r="J6" s="10"/>
      <c r="K6" s="11"/>
      <c r="L6" s="12" t="s">
        <v>14</v>
      </c>
    </row>
    <row r="7" spans="2:12" ht="18" customHeight="1" x14ac:dyDescent="0.3">
      <c r="B7" s="6"/>
      <c r="C7" s="7"/>
      <c r="D7" s="7"/>
      <c r="E7" s="7"/>
      <c r="F7" s="7"/>
      <c r="G7" s="8">
        <v>2460</v>
      </c>
      <c r="H7" s="8">
        <v>2495.37</v>
      </c>
      <c r="I7" s="9">
        <f t="shared" si="0"/>
        <v>35.369999999999891</v>
      </c>
      <c r="J7" s="10"/>
      <c r="K7" s="11"/>
      <c r="L7" s="12" t="s">
        <v>14</v>
      </c>
    </row>
    <row r="8" spans="2:12" ht="18" customHeight="1" x14ac:dyDescent="0.3">
      <c r="B8" s="6" t="s">
        <v>16</v>
      </c>
      <c r="C8" s="7">
        <v>12510</v>
      </c>
      <c r="D8" s="7">
        <v>15050</v>
      </c>
      <c r="E8" s="7">
        <v>0</v>
      </c>
      <c r="F8" s="7">
        <v>2528.73</v>
      </c>
      <c r="G8" s="13">
        <v>0</v>
      </c>
      <c r="H8" s="13">
        <v>495.59</v>
      </c>
      <c r="I8" s="14">
        <f t="shared" si="0"/>
        <v>495.59</v>
      </c>
      <c r="J8" s="10">
        <f>+SUM(I8:I15)</f>
        <v>1427.12</v>
      </c>
      <c r="K8" s="11">
        <f>+J8/F8</f>
        <v>0.56436234789795658</v>
      </c>
      <c r="L8" s="12" t="s">
        <v>14</v>
      </c>
    </row>
    <row r="9" spans="2:12" ht="18" customHeight="1" x14ac:dyDescent="0.3">
      <c r="B9" s="6"/>
      <c r="C9" s="7"/>
      <c r="D9" s="7"/>
      <c r="E9" s="7"/>
      <c r="F9" s="7"/>
      <c r="G9" s="13">
        <v>690</v>
      </c>
      <c r="H9" s="13">
        <v>856.74</v>
      </c>
      <c r="I9" s="14">
        <f t="shared" si="0"/>
        <v>166.74</v>
      </c>
      <c r="J9" s="6"/>
      <c r="K9" s="11"/>
      <c r="L9" s="12" t="s">
        <v>14</v>
      </c>
    </row>
    <row r="10" spans="2:12" ht="18" customHeight="1" x14ac:dyDescent="0.3">
      <c r="B10" s="6"/>
      <c r="C10" s="7"/>
      <c r="D10" s="7"/>
      <c r="E10" s="7"/>
      <c r="F10" s="7"/>
      <c r="G10" s="13">
        <v>983.6</v>
      </c>
      <c r="H10" s="13">
        <v>1072.6099999999999</v>
      </c>
      <c r="I10" s="14">
        <f t="shared" si="0"/>
        <v>89.009999999999877</v>
      </c>
      <c r="J10" s="6"/>
      <c r="K10" s="11"/>
      <c r="L10" s="12" t="s">
        <v>14</v>
      </c>
    </row>
    <row r="11" spans="2:12" ht="18" customHeight="1" x14ac:dyDescent="0.3">
      <c r="B11" s="6"/>
      <c r="C11" s="7"/>
      <c r="D11" s="7"/>
      <c r="E11" s="7"/>
      <c r="F11" s="7"/>
      <c r="G11" s="13">
        <v>1180</v>
      </c>
      <c r="H11" s="13">
        <v>1367.05</v>
      </c>
      <c r="I11" s="14">
        <f t="shared" si="0"/>
        <v>187.04999999999995</v>
      </c>
      <c r="J11" s="6"/>
      <c r="K11" s="11"/>
      <c r="L11" s="12" t="s">
        <v>14</v>
      </c>
    </row>
    <row r="12" spans="2:12" ht="18" customHeight="1" x14ac:dyDescent="0.3">
      <c r="B12" s="6"/>
      <c r="C12" s="7"/>
      <c r="D12" s="7"/>
      <c r="E12" s="7"/>
      <c r="F12" s="7"/>
      <c r="G12" s="13">
        <v>1545</v>
      </c>
      <c r="H12" s="13">
        <v>1610</v>
      </c>
      <c r="I12" s="14">
        <f t="shared" si="0"/>
        <v>65</v>
      </c>
      <c r="J12" s="6"/>
      <c r="K12" s="11"/>
      <c r="L12" s="12" t="s">
        <v>15</v>
      </c>
    </row>
    <row r="13" spans="2:12" ht="18" customHeight="1" x14ac:dyDescent="0.3">
      <c r="B13" s="6"/>
      <c r="C13" s="7"/>
      <c r="D13" s="7"/>
      <c r="E13" s="7"/>
      <c r="F13" s="7"/>
      <c r="G13" s="13">
        <v>1790</v>
      </c>
      <c r="H13" s="13">
        <v>1915</v>
      </c>
      <c r="I13" s="14">
        <f t="shared" si="0"/>
        <v>125</v>
      </c>
      <c r="J13" s="6"/>
      <c r="K13" s="11"/>
      <c r="L13" s="12" t="s">
        <v>15</v>
      </c>
    </row>
    <row r="14" spans="2:12" ht="18" customHeight="1" x14ac:dyDescent="0.3">
      <c r="B14" s="6"/>
      <c r="C14" s="7"/>
      <c r="D14" s="7"/>
      <c r="E14" s="7"/>
      <c r="F14" s="7"/>
      <c r="G14" s="13">
        <v>2050</v>
      </c>
      <c r="H14" s="13">
        <v>2210</v>
      </c>
      <c r="I14" s="14">
        <f t="shared" si="0"/>
        <v>160</v>
      </c>
      <c r="J14" s="6"/>
      <c r="K14" s="11"/>
      <c r="L14" s="12" t="s">
        <v>14</v>
      </c>
    </row>
    <row r="15" spans="2:12" ht="18" customHeight="1" x14ac:dyDescent="0.3">
      <c r="B15" s="6"/>
      <c r="C15" s="7"/>
      <c r="D15" s="7"/>
      <c r="E15" s="7"/>
      <c r="F15" s="7"/>
      <c r="G15" s="13">
        <v>2390</v>
      </c>
      <c r="H15" s="13">
        <v>2528.73</v>
      </c>
      <c r="I15" s="14">
        <f t="shared" si="0"/>
        <v>138.73000000000002</v>
      </c>
      <c r="J15" s="6"/>
      <c r="K15" s="11"/>
      <c r="L15" s="12" t="s">
        <v>15</v>
      </c>
    </row>
    <row r="16" spans="2:12" ht="18" customHeight="1" x14ac:dyDescent="0.3">
      <c r="B16" s="6" t="s">
        <v>17</v>
      </c>
      <c r="C16" s="7">
        <v>15100</v>
      </c>
      <c r="D16" s="7">
        <v>15620</v>
      </c>
      <c r="E16" s="7">
        <v>0</v>
      </c>
      <c r="F16" s="7">
        <v>483.42</v>
      </c>
      <c r="G16" s="8">
        <v>0</v>
      </c>
      <c r="H16" s="8">
        <v>65</v>
      </c>
      <c r="I16" s="9">
        <f t="shared" si="0"/>
        <v>65</v>
      </c>
      <c r="J16" s="10">
        <f>+SUM(I16:I17)</f>
        <v>148.42000000000002</v>
      </c>
      <c r="K16" s="15">
        <f>+J16/F16</f>
        <v>0.30702081006164417</v>
      </c>
      <c r="L16" s="12" t="s">
        <v>14</v>
      </c>
    </row>
    <row r="17" spans="2:12" ht="18" customHeight="1" x14ac:dyDescent="0.3">
      <c r="B17" s="6"/>
      <c r="C17" s="7"/>
      <c r="D17" s="7"/>
      <c r="E17" s="7"/>
      <c r="F17" s="7"/>
      <c r="G17" s="8">
        <v>400</v>
      </c>
      <c r="H17" s="8">
        <v>483.42</v>
      </c>
      <c r="I17" s="9">
        <f t="shared" si="0"/>
        <v>83.420000000000016</v>
      </c>
      <c r="J17" s="10"/>
      <c r="K17" s="15"/>
      <c r="L17" s="12" t="s">
        <v>15</v>
      </c>
    </row>
    <row r="18" spans="2:12" ht="18" customHeight="1" x14ac:dyDescent="0.3">
      <c r="B18" s="23" t="s">
        <v>18</v>
      </c>
      <c r="C18" s="24">
        <v>15100</v>
      </c>
      <c r="D18" s="24">
        <v>15620</v>
      </c>
      <c r="E18" s="24">
        <v>0</v>
      </c>
      <c r="F18" s="24">
        <v>463.55</v>
      </c>
      <c r="G18" s="8">
        <v>0</v>
      </c>
      <c r="H18" s="8">
        <v>400</v>
      </c>
      <c r="I18" s="9">
        <f>+H18-G18</f>
        <v>400</v>
      </c>
      <c r="J18" s="25">
        <f>SUM(I18:I19)</f>
        <v>405.95</v>
      </c>
      <c r="K18" s="26">
        <f>+J18/F18</f>
        <v>0.87574155970229739</v>
      </c>
      <c r="L18" s="12" t="s">
        <v>19</v>
      </c>
    </row>
    <row r="19" spans="2:12" ht="18" customHeight="1" x14ac:dyDescent="0.3">
      <c r="B19" s="27"/>
      <c r="C19" s="28"/>
      <c r="D19" s="28"/>
      <c r="E19" s="28"/>
      <c r="F19" s="28"/>
      <c r="G19" s="8">
        <v>457.6</v>
      </c>
      <c r="H19" s="8">
        <v>463.55</v>
      </c>
      <c r="I19" s="9">
        <f>+H19-G19</f>
        <v>5.9499999999999886</v>
      </c>
      <c r="J19" s="29"/>
      <c r="K19" s="30"/>
      <c r="L19" s="12"/>
    </row>
    <row r="20" spans="2:12" ht="18" customHeight="1" x14ac:dyDescent="0.3">
      <c r="B20" s="6" t="s">
        <v>20</v>
      </c>
      <c r="C20" s="7">
        <v>15730</v>
      </c>
      <c r="D20" s="7">
        <v>16695</v>
      </c>
      <c r="E20" s="7">
        <v>0</v>
      </c>
      <c r="F20" s="7">
        <v>955.62</v>
      </c>
      <c r="G20" s="8">
        <v>485</v>
      </c>
      <c r="H20" s="8">
        <v>950</v>
      </c>
      <c r="I20" s="9">
        <f t="shared" ref="I20:I34" si="1">+H20-G20</f>
        <v>465</v>
      </c>
      <c r="J20" s="10">
        <f>+SUM(I20:I21)</f>
        <v>470.62</v>
      </c>
      <c r="K20" s="15">
        <f>+J20/F20</f>
        <v>0.49247608882191668</v>
      </c>
      <c r="L20" s="12" t="s">
        <v>14</v>
      </c>
    </row>
    <row r="21" spans="2:12" ht="18" customHeight="1" x14ac:dyDescent="0.3">
      <c r="B21" s="6"/>
      <c r="C21" s="7"/>
      <c r="D21" s="7"/>
      <c r="E21" s="7"/>
      <c r="F21" s="7"/>
      <c r="G21" s="8">
        <f>+H20</f>
        <v>950</v>
      </c>
      <c r="H21" s="8">
        <v>955.62</v>
      </c>
      <c r="I21" s="9">
        <f t="shared" si="1"/>
        <v>5.6200000000000045</v>
      </c>
      <c r="J21" s="10"/>
      <c r="K21" s="15"/>
      <c r="L21" s="12" t="s">
        <v>15</v>
      </c>
    </row>
    <row r="22" spans="2:12" ht="18" customHeight="1" x14ac:dyDescent="0.3">
      <c r="B22" s="6" t="s">
        <v>21</v>
      </c>
      <c r="C22" s="7">
        <v>15730</v>
      </c>
      <c r="D22" s="7">
        <v>16690</v>
      </c>
      <c r="E22" s="7">
        <v>0</v>
      </c>
      <c r="F22" s="7">
        <v>966.96</v>
      </c>
      <c r="G22" s="8">
        <v>0</v>
      </c>
      <c r="H22" s="8">
        <v>100</v>
      </c>
      <c r="I22" s="9">
        <f t="shared" si="1"/>
        <v>100</v>
      </c>
      <c r="J22" s="10">
        <f>+SUM(I22:I25)</f>
        <v>481.96000000000004</v>
      </c>
      <c r="K22" s="15">
        <f>+J22/F22</f>
        <v>0.49842806320840577</v>
      </c>
      <c r="L22" s="12" t="s">
        <v>19</v>
      </c>
    </row>
    <row r="23" spans="2:12" ht="18" customHeight="1" x14ac:dyDescent="0.3">
      <c r="B23" s="6"/>
      <c r="C23" s="7"/>
      <c r="D23" s="7"/>
      <c r="E23" s="7"/>
      <c r="F23" s="7"/>
      <c r="G23" s="8">
        <v>155</v>
      </c>
      <c r="H23" s="8">
        <v>400</v>
      </c>
      <c r="I23" s="9">
        <f t="shared" si="1"/>
        <v>245</v>
      </c>
      <c r="J23" s="10"/>
      <c r="K23" s="15"/>
      <c r="L23" s="12"/>
    </row>
    <row r="24" spans="2:12" ht="18" customHeight="1" x14ac:dyDescent="0.3">
      <c r="B24" s="6"/>
      <c r="C24" s="7"/>
      <c r="D24" s="7"/>
      <c r="E24" s="7"/>
      <c r="F24" s="7"/>
      <c r="G24" s="8">
        <v>770</v>
      </c>
      <c r="H24" s="8">
        <v>900</v>
      </c>
      <c r="I24" s="9">
        <f t="shared" si="1"/>
        <v>130</v>
      </c>
      <c r="J24" s="6"/>
      <c r="K24" s="15"/>
      <c r="L24" s="12" t="s">
        <v>19</v>
      </c>
    </row>
    <row r="25" spans="2:12" ht="18" customHeight="1" x14ac:dyDescent="0.3">
      <c r="B25" s="6"/>
      <c r="C25" s="7"/>
      <c r="D25" s="7"/>
      <c r="E25" s="7"/>
      <c r="F25" s="7"/>
      <c r="G25" s="8">
        <v>960</v>
      </c>
      <c r="H25" s="8">
        <v>966.96</v>
      </c>
      <c r="I25" s="9">
        <f t="shared" si="1"/>
        <v>6.9600000000000364</v>
      </c>
      <c r="J25" s="6"/>
      <c r="K25" s="15"/>
      <c r="L25" s="12" t="s">
        <v>14</v>
      </c>
    </row>
    <row r="26" spans="2:12" ht="18" customHeight="1" x14ac:dyDescent="0.3">
      <c r="B26" s="6" t="s">
        <v>22</v>
      </c>
      <c r="C26" s="7">
        <v>16840</v>
      </c>
      <c r="D26" s="7">
        <v>20960</v>
      </c>
      <c r="E26" s="7">
        <v>0</v>
      </c>
      <c r="F26" s="7">
        <v>4153</v>
      </c>
      <c r="G26" s="8">
        <v>0</v>
      </c>
      <c r="H26" s="8">
        <v>265</v>
      </c>
      <c r="I26" s="9">
        <f t="shared" si="1"/>
        <v>265</v>
      </c>
      <c r="J26" s="10">
        <f>+SUM(I26:I28)</f>
        <v>600</v>
      </c>
      <c r="K26" s="15">
        <f>+J26/F26</f>
        <v>0.14447387430772934</v>
      </c>
      <c r="L26" s="12" t="s">
        <v>15</v>
      </c>
    </row>
    <row r="27" spans="2:12" ht="18" customHeight="1" x14ac:dyDescent="0.3">
      <c r="B27" s="6"/>
      <c r="C27" s="7"/>
      <c r="D27" s="7"/>
      <c r="E27" s="7"/>
      <c r="F27" s="7"/>
      <c r="G27" s="8">
        <v>475</v>
      </c>
      <c r="H27" s="8">
        <v>580</v>
      </c>
      <c r="I27" s="9">
        <f t="shared" si="1"/>
        <v>105</v>
      </c>
      <c r="J27" s="6"/>
      <c r="K27" s="15"/>
      <c r="L27" s="12" t="s">
        <v>14</v>
      </c>
    </row>
    <row r="28" spans="2:12" ht="18" customHeight="1" x14ac:dyDescent="0.3">
      <c r="B28" s="6"/>
      <c r="C28" s="7"/>
      <c r="D28" s="7"/>
      <c r="E28" s="7"/>
      <c r="F28" s="7"/>
      <c r="G28" s="8">
        <v>1260</v>
      </c>
      <c r="H28" s="8">
        <v>1490</v>
      </c>
      <c r="I28" s="9">
        <f t="shared" si="1"/>
        <v>230</v>
      </c>
      <c r="J28" s="6"/>
      <c r="K28" s="15"/>
      <c r="L28" s="12" t="s">
        <v>14</v>
      </c>
    </row>
    <row r="29" spans="2:12" ht="18" customHeight="1" x14ac:dyDescent="0.3">
      <c r="B29" s="6" t="s">
        <v>23</v>
      </c>
      <c r="C29" s="7">
        <v>16820</v>
      </c>
      <c r="D29" s="7">
        <v>20960</v>
      </c>
      <c r="E29" s="7">
        <v>0</v>
      </c>
      <c r="F29" s="7">
        <v>4142.49</v>
      </c>
      <c r="G29" s="8">
        <v>118.39</v>
      </c>
      <c r="H29" s="8">
        <v>408.25</v>
      </c>
      <c r="I29" s="9">
        <f t="shared" si="1"/>
        <v>289.86</v>
      </c>
      <c r="J29" s="10">
        <f>+SUM(I29:I34)</f>
        <v>1030.31</v>
      </c>
      <c r="K29" s="15">
        <f>+J29/F29</f>
        <v>0.24871755876296622</v>
      </c>
      <c r="L29" s="12" t="s">
        <v>14</v>
      </c>
    </row>
    <row r="30" spans="2:12" ht="18" customHeight="1" x14ac:dyDescent="0.3">
      <c r="B30" s="6"/>
      <c r="C30" s="7"/>
      <c r="D30" s="7"/>
      <c r="E30" s="7"/>
      <c r="F30" s="7"/>
      <c r="G30" s="8">
        <v>670.65</v>
      </c>
      <c r="H30" s="8">
        <v>891.1</v>
      </c>
      <c r="I30" s="9">
        <f t="shared" si="1"/>
        <v>220.45000000000005</v>
      </c>
      <c r="J30" s="6"/>
      <c r="K30" s="15"/>
      <c r="L30" s="12" t="s">
        <v>19</v>
      </c>
    </row>
    <row r="31" spans="2:12" ht="18" customHeight="1" x14ac:dyDescent="0.3">
      <c r="B31" s="6"/>
      <c r="C31" s="7"/>
      <c r="D31" s="7"/>
      <c r="E31" s="7"/>
      <c r="F31" s="7"/>
      <c r="G31" s="8">
        <v>1510</v>
      </c>
      <c r="H31" s="8">
        <v>1570</v>
      </c>
      <c r="I31" s="9">
        <f t="shared" si="1"/>
        <v>60</v>
      </c>
      <c r="J31" s="6"/>
      <c r="K31" s="15"/>
      <c r="L31" s="12"/>
    </row>
    <row r="32" spans="2:12" ht="18" customHeight="1" x14ac:dyDescent="0.3">
      <c r="B32" s="6"/>
      <c r="C32" s="7"/>
      <c r="D32" s="7"/>
      <c r="E32" s="7"/>
      <c r="F32" s="7"/>
      <c r="G32" s="8">
        <v>2580</v>
      </c>
      <c r="H32" s="8">
        <v>2720</v>
      </c>
      <c r="I32" s="9">
        <f t="shared" si="1"/>
        <v>140</v>
      </c>
      <c r="J32" s="6"/>
      <c r="K32" s="15"/>
      <c r="L32" s="12" t="s">
        <v>19</v>
      </c>
    </row>
    <row r="33" spans="2:12" ht="18" customHeight="1" x14ac:dyDescent="0.3">
      <c r="B33" s="6"/>
      <c r="C33" s="7"/>
      <c r="D33" s="7"/>
      <c r="E33" s="7"/>
      <c r="F33" s="7"/>
      <c r="G33" s="8">
        <v>3600</v>
      </c>
      <c r="H33" s="8">
        <v>3740</v>
      </c>
      <c r="I33" s="9">
        <f t="shared" si="1"/>
        <v>140</v>
      </c>
      <c r="J33" s="6"/>
      <c r="K33" s="15"/>
      <c r="L33" s="12" t="s">
        <v>19</v>
      </c>
    </row>
    <row r="34" spans="2:12" ht="18" customHeight="1" x14ac:dyDescent="0.3">
      <c r="B34" s="6"/>
      <c r="C34" s="7"/>
      <c r="D34" s="7"/>
      <c r="E34" s="7"/>
      <c r="F34" s="7"/>
      <c r="G34" s="8">
        <v>3880</v>
      </c>
      <c r="H34" s="8">
        <v>4060</v>
      </c>
      <c r="I34" s="9">
        <f t="shared" si="1"/>
        <v>180</v>
      </c>
      <c r="J34" s="6"/>
      <c r="K34" s="15"/>
      <c r="L34" s="12" t="s">
        <v>19</v>
      </c>
    </row>
    <row r="35" spans="2:12" ht="15" thickBot="1" x14ac:dyDescent="0.35">
      <c r="E35" s="19" t="s">
        <v>24</v>
      </c>
      <c r="F35" s="20">
        <f>+SUM(F2:F34)</f>
        <v>16189.140000000001</v>
      </c>
      <c r="H35" s="19" t="s">
        <v>24</v>
      </c>
      <c r="I35" s="20">
        <f>+SUM(I2:I34)</f>
        <v>6159.7499999999991</v>
      </c>
      <c r="J35" s="19" t="s">
        <v>24</v>
      </c>
      <c r="K35" s="21">
        <f>+I35/F35</f>
        <v>0.38048654838984647</v>
      </c>
      <c r="L35" s="22"/>
    </row>
    <row r="37" spans="2:12" x14ac:dyDescent="0.3">
      <c r="D37" t="s">
        <v>25</v>
      </c>
    </row>
  </sheetData>
  <mergeCells count="67">
    <mergeCell ref="K29:K34"/>
    <mergeCell ref="B29:B34"/>
    <mergeCell ref="C29:C34"/>
    <mergeCell ref="D29:D34"/>
    <mergeCell ref="E29:E34"/>
    <mergeCell ref="F29:F34"/>
    <mergeCell ref="J29:J34"/>
    <mergeCell ref="K22:K25"/>
    <mergeCell ref="B26:B28"/>
    <mergeCell ref="C26:C28"/>
    <mergeCell ref="D26:D28"/>
    <mergeCell ref="E26:E28"/>
    <mergeCell ref="F26:F28"/>
    <mergeCell ref="J26:J28"/>
    <mergeCell ref="K26:K28"/>
    <mergeCell ref="B22:B25"/>
    <mergeCell ref="C22:C25"/>
    <mergeCell ref="D22:D25"/>
    <mergeCell ref="E22:E25"/>
    <mergeCell ref="F22:F25"/>
    <mergeCell ref="J22:J25"/>
    <mergeCell ref="K18:K19"/>
    <mergeCell ref="B20:B21"/>
    <mergeCell ref="C20:C21"/>
    <mergeCell ref="D20:D21"/>
    <mergeCell ref="E20:E21"/>
    <mergeCell ref="F20:F21"/>
    <mergeCell ref="J20:J21"/>
    <mergeCell ref="K20:K21"/>
    <mergeCell ref="B18:B19"/>
    <mergeCell ref="C18:C19"/>
    <mergeCell ref="D18:D19"/>
    <mergeCell ref="E18:E19"/>
    <mergeCell ref="F18:F19"/>
    <mergeCell ref="J18:J19"/>
    <mergeCell ref="K8:K15"/>
    <mergeCell ref="B16:B17"/>
    <mergeCell ref="C16:C17"/>
    <mergeCell ref="D16:D17"/>
    <mergeCell ref="E16:E17"/>
    <mergeCell ref="F16:F17"/>
    <mergeCell ref="J16:J17"/>
    <mergeCell ref="K16:K17"/>
    <mergeCell ref="B8:B15"/>
    <mergeCell ref="C8:C15"/>
    <mergeCell ref="D8:D15"/>
    <mergeCell ref="E8:E15"/>
    <mergeCell ref="F8:F15"/>
    <mergeCell ref="J8:J15"/>
    <mergeCell ref="K3:K4"/>
    <mergeCell ref="B5:B7"/>
    <mergeCell ref="C5:C7"/>
    <mergeCell ref="D5:D7"/>
    <mergeCell ref="E5:E7"/>
    <mergeCell ref="F5:F7"/>
    <mergeCell ref="J5:J7"/>
    <mergeCell ref="K5:K7"/>
    <mergeCell ref="B1:L1"/>
    <mergeCell ref="B2:F2"/>
    <mergeCell ref="G2:K2"/>
    <mergeCell ref="L2:L4"/>
    <mergeCell ref="B3:B4"/>
    <mergeCell ref="C3:D3"/>
    <mergeCell ref="E3:F3"/>
    <mergeCell ref="G3:H3"/>
    <mergeCell ref="I3:I4"/>
    <mergeCell ref="J3:J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f20ec0d9489a04f51972862b1622a62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18c1f415c2db721cc71d924570cbf6f8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31F4A7-5CCD-40A9-B7B5-AD89103D8722}"/>
</file>

<file path=customXml/itemProps2.xml><?xml version="1.0" encoding="utf-8"?>
<ds:datastoreItem xmlns:ds="http://schemas.openxmlformats.org/officeDocument/2006/customXml" ds:itemID="{93CA568C-36AD-4F8C-8518-36C361C046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A2 TRAMO II - AFECTADOS</vt:lpstr>
      <vt:lpstr>A2 TRAMO II -  NO AFECTADOS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 Abrahan  Reyes Chamorro</dc:creator>
  <cp:lastModifiedBy>Alfred Abrahan  Reyes Chamorro</cp:lastModifiedBy>
  <dcterms:created xsi:type="dcterms:W3CDTF">2023-10-11T23:47:33Z</dcterms:created>
  <dcterms:modified xsi:type="dcterms:W3CDTF">2023-10-11T23:48:16Z</dcterms:modified>
</cp:coreProperties>
</file>