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VITESAC\mandar ohla\"/>
    </mc:Choice>
  </mc:AlternateContent>
  <xr:revisionPtr revIDLastSave="0" documentId="8_{6A7F3C08-7C77-4318-A5F3-78C40557C199}" xr6:coauthVersionLast="47" xr6:coauthVersionMax="47" xr10:uidLastSave="{00000000-0000-0000-0000-000000000000}"/>
  <bookViews>
    <workbookView xWindow="-120" yWindow="-120" windowWidth="29040" windowHeight="15720" xr2:uid="{E1F679D5-D0B9-4AE9-82E8-C3C4965C93F9}"/>
  </bookViews>
  <sheets>
    <sheet name="PROPUESTA" sheetId="1" r:id="rId1"/>
  </sheets>
  <definedNames>
    <definedName name="_xlnm.Print_Area" localSheetId="0">PROPUESTA!$A$1:$I$32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H16" i="1"/>
  <c r="I16" i="1" s="1"/>
  <c r="I17" i="1"/>
  <c r="I18" i="1"/>
  <c r="H19" i="1"/>
  <c r="I19" i="1" s="1"/>
  <c r="I20" i="1"/>
  <c r="I22" i="1"/>
  <c r="I23" i="1"/>
  <c r="F25" i="1"/>
  <c r="I25" i="1" s="1"/>
  <c r="F26" i="1"/>
  <c r="I26" i="1" s="1"/>
  <c r="F27" i="1"/>
  <c r="I27" i="1"/>
  <c r="F28" i="1"/>
  <c r="I28" i="1" s="1"/>
  <c r="F29" i="1"/>
  <c r="I29" i="1" s="1"/>
  <c r="I21" i="1" l="1"/>
  <c r="I15" i="1"/>
  <c r="I24" i="1"/>
  <c r="I4" i="1"/>
  <c r="I30" i="1" l="1"/>
  <c r="I31" i="1" s="1"/>
  <c r="I32" i="1" s="1"/>
</calcChain>
</file>

<file path=xl/sharedStrings.xml><?xml version="1.0" encoding="utf-8"?>
<sst xmlns="http://schemas.openxmlformats.org/spreadsheetml/2006/main" count="59" uniqueCount="39">
  <si>
    <t>SERVICIO DE SEGURIDAD Y VIGILANCIA PRIVADA - RIO LACRAMARCA</t>
  </si>
  <si>
    <t>Descripción</t>
  </si>
  <si>
    <t>Unidad</t>
  </si>
  <si>
    <t>Cantidad</t>
  </si>
  <si>
    <t>Cant. Personal</t>
  </si>
  <si>
    <t>Participación (%)</t>
  </si>
  <si>
    <t>Precio Unitario</t>
  </si>
  <si>
    <t>Precio total</t>
  </si>
  <si>
    <t>Personal</t>
  </si>
  <si>
    <t>Supervisor (Turno dia)</t>
  </si>
  <si>
    <t>Mes</t>
  </si>
  <si>
    <t>Supervisor (Turno noche)</t>
  </si>
  <si>
    <t>Agente con arma (Turno dia)</t>
  </si>
  <si>
    <t>Agente con arma (Turno noche)</t>
  </si>
  <si>
    <t>Agente sin arma (Turno dia)</t>
  </si>
  <si>
    <t>Agente sin arma (Turno noche)</t>
  </si>
  <si>
    <t xml:space="preserve">Agente descansero </t>
  </si>
  <si>
    <t>Agente descansero (adicional)</t>
  </si>
  <si>
    <t>Agente conductor sin arma (Turno dia)</t>
  </si>
  <si>
    <t>Agente conductor sin arma (Turno noche)</t>
  </si>
  <si>
    <t>Recursos y equipos</t>
  </si>
  <si>
    <t>Materiales, herramientas de campo</t>
  </si>
  <si>
    <t>Glb</t>
  </si>
  <si>
    <t xml:space="preserve">Equipos informáticos, GPS, impresiones, otros. </t>
  </si>
  <si>
    <r>
      <t xml:space="preserve">Camioneta 4x4 del AÑO 2024 [Incluye mantenimientos y 
combustible </t>
    </r>
    <r>
      <rPr>
        <sz val="11"/>
        <color rgb="FFFF0000"/>
        <rFont val="Aptos Narrow"/>
        <family val="2"/>
        <scheme val="minor"/>
      </rPr>
      <t>(6 RONDAS POR TURNO DE 24H)</t>
    </r>
    <r>
      <rPr>
        <sz val="11"/>
        <rFont val="Aptos Narrow"/>
        <family val="2"/>
        <scheme val="minor"/>
      </rPr>
      <t>]</t>
    </r>
  </si>
  <si>
    <t>EPPs y Señalética</t>
  </si>
  <si>
    <t>Uniforme</t>
  </si>
  <si>
    <t>Alimentación</t>
  </si>
  <si>
    <t>Alimentación del personal</t>
  </si>
  <si>
    <t>Rancho caliente</t>
  </si>
  <si>
    <t>Seguros</t>
  </si>
  <si>
    <t>Póliza SCTR Salud</t>
  </si>
  <si>
    <t>Póliza SCTR Pensión</t>
  </si>
  <si>
    <t>Vida Ley</t>
  </si>
  <si>
    <t>Seguro de Resposabilidad Civil</t>
  </si>
  <si>
    <t>Póliza de deshonestidad</t>
  </si>
  <si>
    <t>Parcial (S/)</t>
  </si>
  <si>
    <t>Impuesto (IGV) 18%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</si>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</sst>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S/&quot;\ * #,##0.00_-;\-&quot;S/&quot;\ * #,##0.00_-;_-&quot;S/&quot;\ * &quot;-&quot;??_-;_-@_-"/>
    <numFmt numFmtId="164" formatCode="_-[$S/-280A]\ * #,##0.00_-;\-[$S/-280A]\ * #,##0.00_-;_-[$S/-280A]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E55D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/>
    <xf numFmtId="1" fontId="3" fillId="3" borderId="1" xfId="1" applyNumberFormat="1" applyFont="1" applyFill="1" applyBorder="1"/>
    <xf numFmtId="44" fontId="3" fillId="3" borderId="1" xfId="1" applyFont="1" applyFill="1" applyBorder="1" applyAlignment="1"/>
    <xf numFmtId="44" fontId="3" fillId="3" borderId="1" xfId="0" applyNumberFormat="1" applyFont="1" applyFill="1" applyBorder="1"/>
    <xf numFmtId="0" fontId="0" fillId="4" borderId="1" xfId="0" applyFill="1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0" fillId="0" borderId="0" xfId="1" applyFont="1"/>
    <xf numFmtId="1" fontId="0" fillId="0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4" fontId="3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" fontId="3" fillId="3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0" fontId="3" fillId="3" borderId="1" xfId="0" applyFont="1" applyFill="1" applyBorder="1" applyAlignment="1">
      <alignment horizontal="left"/>
    </xf>
    <xf numFmtId="44" fontId="3" fillId="0" borderId="1" xfId="0" applyNumberFormat="1" applyFont="1" applyBorder="1"/>
    <xf numFmtId="44" fontId="3" fillId="0" borderId="1" xfId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44" fontId="3" fillId="5" borderId="1" xfId="0" applyNumberFormat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3F06-C2A3-49C8-99AB-70026BE11086}">
  <dimension ref="B2:J39"/>
  <sheetViews>
    <sheetView showGridLines="0" tabSelected="1" view="pageBreakPreview" topLeftCell="A15" zoomScale="115" zoomScaleNormal="130" zoomScaleSheetLayoutView="115" workbookViewId="0">
      <selection activeCell="I6" sqref="I6"/>
    </sheetView>
  </sheetViews>
  <sheetFormatPr baseColWidth="10" defaultRowHeight="15" x14ac:dyDescent="0.25"/>
  <cols>
    <col min="1" max="1" width="4.28515625" customWidth="1"/>
    <col min="2" max="2" width="3.140625" customWidth="1"/>
    <col min="3" max="3" width="38.7109375" customWidth="1"/>
    <col min="4" max="4" width="7.28515625" bestFit="1" customWidth="1"/>
    <col min="5" max="5" width="9.5703125" style="23" bestFit="1" customWidth="1"/>
    <col min="6" max="6" width="8.85546875" bestFit="1" customWidth="1"/>
    <col min="7" max="7" width="11.5703125" bestFit="1" customWidth="1"/>
    <col min="8" max="8" width="15.28515625" customWidth="1"/>
    <col min="9" max="9" width="23.5703125" customWidth="1"/>
    <col min="10" max="10" width="12.28515625" bestFit="1" customWidth="1"/>
  </cols>
  <sheetData>
    <row r="2" spans="2:10" x14ac:dyDescent="0.25">
      <c r="B2" s="1" t="s">
        <v>0</v>
      </c>
      <c r="C2" s="1"/>
      <c r="D2" s="1"/>
      <c r="E2" s="1"/>
      <c r="F2" s="1"/>
      <c r="G2" s="1"/>
      <c r="H2" s="1"/>
      <c r="I2" s="1"/>
    </row>
    <row r="3" spans="2:10" ht="30" x14ac:dyDescent="0.25">
      <c r="B3" s="1" t="s">
        <v>1</v>
      </c>
      <c r="C3" s="1"/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10" x14ac:dyDescent="0.25">
      <c r="B4" s="4">
        <v>1</v>
      </c>
      <c r="C4" s="4" t="s">
        <v>8</v>
      </c>
      <c r="D4" s="4"/>
      <c r="E4" s="5"/>
      <c r="F4" s="4"/>
      <c r="G4" s="4"/>
      <c r="H4" s="6"/>
      <c r="I4" s="7">
        <f>SUM(I5:I14)</f>
        <v>956221.32</v>
      </c>
    </row>
    <row r="5" spans="2:10" x14ac:dyDescent="0.25">
      <c r="B5" s="8"/>
      <c r="C5" s="9" t="s">
        <v>9</v>
      </c>
      <c r="D5" s="9" t="s">
        <v>10</v>
      </c>
      <c r="E5" s="10">
        <v>12</v>
      </c>
      <c r="F5" s="11">
        <v>1</v>
      </c>
      <c r="G5" s="12">
        <v>1</v>
      </c>
      <c r="H5" s="13">
        <v>6009.9</v>
      </c>
      <c r="I5" s="13">
        <f>+H5*G5*F5*E5</f>
        <v>72118.799999999988</v>
      </c>
      <c r="J5" s="14"/>
    </row>
    <row r="6" spans="2:10" x14ac:dyDescent="0.25">
      <c r="B6" s="8"/>
      <c r="C6" s="9" t="s">
        <v>11</v>
      </c>
      <c r="D6" s="9" t="s">
        <v>10</v>
      </c>
      <c r="E6" s="10">
        <v>12</v>
      </c>
      <c r="F6" s="11">
        <v>1</v>
      </c>
      <c r="G6" s="12">
        <v>1</v>
      </c>
      <c r="H6" s="13">
        <v>6610.89</v>
      </c>
      <c r="I6" s="13">
        <f>+H6*G6*F6*E6</f>
        <v>79330.680000000008</v>
      </c>
      <c r="J6" s="14"/>
    </row>
    <row r="7" spans="2:10" x14ac:dyDescent="0.25">
      <c r="B7" s="8"/>
      <c r="C7" s="9" t="s">
        <v>12</v>
      </c>
      <c r="D7" s="9" t="s">
        <v>10</v>
      </c>
      <c r="E7" s="15">
        <v>12</v>
      </c>
      <c r="F7" s="11">
        <v>4</v>
      </c>
      <c r="G7" s="16">
        <v>1</v>
      </c>
      <c r="H7" s="17">
        <v>3852.5</v>
      </c>
      <c r="I7" s="13">
        <f t="shared" ref="I7:I29" si="0">+H7*G7*F7*E7</f>
        <v>184920</v>
      </c>
      <c r="J7" s="14"/>
    </row>
    <row r="8" spans="2:10" x14ac:dyDescent="0.25">
      <c r="B8" s="8"/>
      <c r="C8" s="9" t="s">
        <v>13</v>
      </c>
      <c r="D8" s="9" t="s">
        <v>10</v>
      </c>
      <c r="E8" s="15">
        <v>12</v>
      </c>
      <c r="F8" s="11">
        <v>2</v>
      </c>
      <c r="G8" s="16">
        <v>1</v>
      </c>
      <c r="H8" s="17">
        <v>4237.75</v>
      </c>
      <c r="I8" s="13">
        <f t="shared" si="0"/>
        <v>101706</v>
      </c>
      <c r="J8" s="14"/>
    </row>
    <row r="9" spans="2:10" x14ac:dyDescent="0.25">
      <c r="B9" s="8"/>
      <c r="C9" s="9" t="s">
        <v>14</v>
      </c>
      <c r="D9" s="9" t="s">
        <v>10</v>
      </c>
      <c r="E9" s="15">
        <v>12</v>
      </c>
      <c r="F9" s="11">
        <v>4</v>
      </c>
      <c r="G9" s="16">
        <v>1</v>
      </c>
      <c r="H9" s="17">
        <v>3698.4</v>
      </c>
      <c r="I9" s="13">
        <f t="shared" si="0"/>
        <v>177523.20000000001</v>
      </c>
      <c r="J9" s="14"/>
    </row>
    <row r="10" spans="2:10" x14ac:dyDescent="0.25">
      <c r="B10" s="8"/>
      <c r="C10" s="9" t="s">
        <v>15</v>
      </c>
      <c r="D10" s="9" t="s">
        <v>10</v>
      </c>
      <c r="E10" s="15">
        <v>12</v>
      </c>
      <c r="F10" s="11">
        <v>3</v>
      </c>
      <c r="G10" s="16">
        <v>1</v>
      </c>
      <c r="H10" s="17">
        <v>4068.24</v>
      </c>
      <c r="I10" s="13">
        <f t="shared" si="0"/>
        <v>146456.63999999998</v>
      </c>
      <c r="J10" s="14"/>
    </row>
    <row r="11" spans="2:10" x14ac:dyDescent="0.25">
      <c r="B11" s="8"/>
      <c r="C11" s="9" t="s">
        <v>16</v>
      </c>
      <c r="D11" s="9" t="s">
        <v>10</v>
      </c>
      <c r="E11" s="10">
        <v>12</v>
      </c>
      <c r="F11" s="11">
        <v>1</v>
      </c>
      <c r="G11" s="12">
        <v>1</v>
      </c>
      <c r="H11" s="13">
        <v>4045.125</v>
      </c>
      <c r="I11" s="13">
        <f t="shared" si="0"/>
        <v>48541.5</v>
      </c>
      <c r="J11" s="14"/>
    </row>
    <row r="12" spans="2:10" x14ac:dyDescent="0.25">
      <c r="B12" s="8"/>
      <c r="C12" s="9" t="s">
        <v>17</v>
      </c>
      <c r="D12" s="9" t="s">
        <v>10</v>
      </c>
      <c r="E12" s="10">
        <v>12</v>
      </c>
      <c r="F12" s="11">
        <v>1</v>
      </c>
      <c r="G12" s="12">
        <v>1</v>
      </c>
      <c r="H12" s="13">
        <v>4045.125</v>
      </c>
      <c r="I12" s="13">
        <f t="shared" si="0"/>
        <v>48541.5</v>
      </c>
      <c r="J12" s="14"/>
    </row>
    <row r="13" spans="2:10" x14ac:dyDescent="0.25">
      <c r="B13" s="8"/>
      <c r="C13" s="9" t="s">
        <v>18</v>
      </c>
      <c r="D13" s="9" t="s">
        <v>10</v>
      </c>
      <c r="E13" s="10">
        <v>12</v>
      </c>
      <c r="F13" s="11">
        <v>1</v>
      </c>
      <c r="G13" s="12">
        <v>1</v>
      </c>
      <c r="H13" s="13">
        <v>3852.5</v>
      </c>
      <c r="I13" s="13">
        <f t="shared" si="0"/>
        <v>46230</v>
      </c>
      <c r="J13" s="14"/>
    </row>
    <row r="14" spans="2:10" x14ac:dyDescent="0.25">
      <c r="B14" s="8"/>
      <c r="C14" s="9" t="s">
        <v>19</v>
      </c>
      <c r="D14" s="9" t="s">
        <v>10</v>
      </c>
      <c r="E14" s="10">
        <v>12</v>
      </c>
      <c r="F14" s="11">
        <v>1</v>
      </c>
      <c r="G14" s="12">
        <v>1</v>
      </c>
      <c r="H14" s="13">
        <v>4237.75</v>
      </c>
      <c r="I14" s="13">
        <f t="shared" si="0"/>
        <v>50853</v>
      </c>
      <c r="J14" s="14"/>
    </row>
    <row r="15" spans="2:10" x14ac:dyDescent="0.25">
      <c r="B15" s="4">
        <v>2</v>
      </c>
      <c r="C15" s="4" t="s">
        <v>20</v>
      </c>
      <c r="D15" s="4"/>
      <c r="E15" s="18"/>
      <c r="F15" s="18"/>
      <c r="G15" s="18"/>
      <c r="H15" s="19"/>
      <c r="I15" s="19">
        <f>SUM(I16:I20)</f>
        <v>301844</v>
      </c>
    </row>
    <row r="16" spans="2:10" x14ac:dyDescent="0.25">
      <c r="B16" s="8"/>
      <c r="C16" s="9" t="s">
        <v>21</v>
      </c>
      <c r="D16" s="9" t="s">
        <v>22</v>
      </c>
      <c r="E16" s="10">
        <v>1</v>
      </c>
      <c r="F16" s="11">
        <v>1</v>
      </c>
      <c r="G16" s="12">
        <v>1</v>
      </c>
      <c r="H16" s="13">
        <f>280*5</f>
        <v>1400</v>
      </c>
      <c r="I16" s="13">
        <f t="shared" si="0"/>
        <v>1400</v>
      </c>
    </row>
    <row r="17" spans="2:9" ht="30.75" customHeight="1" x14ac:dyDescent="0.25">
      <c r="B17" s="8"/>
      <c r="C17" s="20" t="s">
        <v>23</v>
      </c>
      <c r="D17" s="9" t="s">
        <v>22</v>
      </c>
      <c r="E17" s="10">
        <v>1</v>
      </c>
      <c r="F17" s="11">
        <v>1</v>
      </c>
      <c r="G17" s="12">
        <v>1</v>
      </c>
      <c r="H17" s="13">
        <v>6084</v>
      </c>
      <c r="I17" s="13">
        <f t="shared" si="0"/>
        <v>6084</v>
      </c>
    </row>
    <row r="18" spans="2:9" ht="63.75" customHeight="1" x14ac:dyDescent="0.25">
      <c r="B18" s="8"/>
      <c r="C18" s="21" t="s">
        <v>24</v>
      </c>
      <c r="D18" s="9" t="s">
        <v>10</v>
      </c>
      <c r="E18" s="10">
        <v>12</v>
      </c>
      <c r="F18" s="11">
        <v>1</v>
      </c>
      <c r="G18" s="12">
        <v>1</v>
      </c>
      <c r="H18" s="13">
        <v>21800</v>
      </c>
      <c r="I18" s="13">
        <f t="shared" si="0"/>
        <v>261600</v>
      </c>
    </row>
    <row r="19" spans="2:9" x14ac:dyDescent="0.25">
      <c r="B19" s="8"/>
      <c r="C19" s="9" t="s">
        <v>25</v>
      </c>
      <c r="D19" s="9" t="s">
        <v>22</v>
      </c>
      <c r="E19" s="10">
        <v>1</v>
      </c>
      <c r="F19" s="11">
        <v>1</v>
      </c>
      <c r="G19" s="12">
        <v>1</v>
      </c>
      <c r="H19" s="13">
        <f>40*26*12</f>
        <v>12480</v>
      </c>
      <c r="I19" s="13">
        <f t="shared" si="0"/>
        <v>12480</v>
      </c>
    </row>
    <row r="20" spans="2:9" x14ac:dyDescent="0.25">
      <c r="B20" s="8"/>
      <c r="C20" s="9" t="s">
        <v>26</v>
      </c>
      <c r="D20" s="9" t="s">
        <v>22</v>
      </c>
      <c r="E20" s="10">
        <v>1</v>
      </c>
      <c r="F20" s="11">
        <v>1</v>
      </c>
      <c r="G20" s="12">
        <v>1</v>
      </c>
      <c r="H20" s="13">
        <v>20280</v>
      </c>
      <c r="I20" s="13">
        <f t="shared" si="0"/>
        <v>20280</v>
      </c>
    </row>
    <row r="21" spans="2:9" x14ac:dyDescent="0.25">
      <c r="B21" s="4">
        <v>3</v>
      </c>
      <c r="C21" s="4" t="s">
        <v>27</v>
      </c>
      <c r="D21" s="4"/>
      <c r="E21" s="22"/>
      <c r="F21" s="18"/>
      <c r="G21" s="18"/>
      <c r="H21" s="19"/>
      <c r="I21" s="19">
        <f>SUM(I22:I23)</f>
        <v>192600</v>
      </c>
    </row>
    <row r="22" spans="2:9" x14ac:dyDescent="0.25">
      <c r="B22" s="8"/>
      <c r="C22" s="9" t="s">
        <v>28</v>
      </c>
      <c r="D22" s="9" t="s">
        <v>10</v>
      </c>
      <c r="E22" s="10">
        <v>12</v>
      </c>
      <c r="F22" s="11">
        <v>12</v>
      </c>
      <c r="G22" s="12">
        <v>1</v>
      </c>
      <c r="H22" s="13">
        <v>10800</v>
      </c>
      <c r="I22" s="13">
        <f>+H22*G22*E22</f>
        <v>129600</v>
      </c>
    </row>
    <row r="23" spans="2:9" x14ac:dyDescent="0.25">
      <c r="B23" s="8"/>
      <c r="C23" s="9" t="s">
        <v>29</v>
      </c>
      <c r="D23" s="9" t="s">
        <v>10</v>
      </c>
      <c r="E23" s="10">
        <v>12</v>
      </c>
      <c r="F23" s="11">
        <v>7</v>
      </c>
      <c r="G23" s="12">
        <v>1</v>
      </c>
      <c r="H23" s="13">
        <v>5250</v>
      </c>
      <c r="I23" s="13">
        <f>+H23*G23*E23</f>
        <v>63000</v>
      </c>
    </row>
    <row r="24" spans="2:9" x14ac:dyDescent="0.25">
      <c r="B24" s="4">
        <v>4</v>
      </c>
      <c r="C24" s="4" t="s">
        <v>30</v>
      </c>
      <c r="D24" s="4"/>
      <c r="E24" s="22"/>
      <c r="F24" s="18"/>
      <c r="G24" s="18"/>
      <c r="H24" s="19"/>
      <c r="I24" s="19">
        <f>SUM(I25:I29)</f>
        <v>22861.559999999998</v>
      </c>
    </row>
    <row r="25" spans="2:9" x14ac:dyDescent="0.25">
      <c r="B25" s="8"/>
      <c r="C25" s="9" t="s">
        <v>31</v>
      </c>
      <c r="D25" s="9" t="s">
        <v>10</v>
      </c>
      <c r="E25" s="10">
        <v>12</v>
      </c>
      <c r="F25" s="11">
        <f>SUM($F$5:$F$14)</f>
        <v>19</v>
      </c>
      <c r="G25" s="12">
        <v>1</v>
      </c>
      <c r="H25" s="13">
        <v>26</v>
      </c>
      <c r="I25" s="13">
        <f t="shared" si="0"/>
        <v>5928</v>
      </c>
    </row>
    <row r="26" spans="2:9" x14ac:dyDescent="0.25">
      <c r="B26" s="8"/>
      <c r="C26" s="9" t="s">
        <v>32</v>
      </c>
      <c r="D26" s="9" t="s">
        <v>10</v>
      </c>
      <c r="E26" s="10">
        <v>12</v>
      </c>
      <c r="F26" s="11">
        <f t="shared" ref="F26:F29" si="1">SUM($F$5:$F$14)</f>
        <v>19</v>
      </c>
      <c r="G26" s="12">
        <v>1</v>
      </c>
      <c r="H26" s="13">
        <v>25</v>
      </c>
      <c r="I26" s="13">
        <f t="shared" si="0"/>
        <v>5700</v>
      </c>
    </row>
    <row r="27" spans="2:9" x14ac:dyDescent="0.25">
      <c r="B27" s="8"/>
      <c r="C27" s="9" t="s">
        <v>33</v>
      </c>
      <c r="D27" s="9" t="s">
        <v>10</v>
      </c>
      <c r="E27" s="10">
        <v>12</v>
      </c>
      <c r="F27" s="11">
        <f t="shared" si="1"/>
        <v>19</v>
      </c>
      <c r="G27" s="12">
        <v>1</v>
      </c>
      <c r="H27" s="13">
        <v>25</v>
      </c>
      <c r="I27" s="13">
        <f t="shared" si="0"/>
        <v>5700</v>
      </c>
    </row>
    <row r="28" spans="2:9" x14ac:dyDescent="0.25">
      <c r="B28" s="8"/>
      <c r="C28" s="9" t="s">
        <v>34</v>
      </c>
      <c r="D28" s="9" t="s">
        <v>10</v>
      </c>
      <c r="E28" s="10">
        <v>12</v>
      </c>
      <c r="F28" s="11">
        <f t="shared" si="1"/>
        <v>19</v>
      </c>
      <c r="G28" s="12">
        <v>1</v>
      </c>
      <c r="H28" s="13">
        <v>10.92</v>
      </c>
      <c r="I28" s="13">
        <f t="shared" si="0"/>
        <v>2489.7599999999998</v>
      </c>
    </row>
    <row r="29" spans="2:9" x14ac:dyDescent="0.25">
      <c r="B29" s="8"/>
      <c r="C29" s="9" t="s">
        <v>35</v>
      </c>
      <c r="D29" s="9" t="s">
        <v>10</v>
      </c>
      <c r="E29" s="10">
        <v>12</v>
      </c>
      <c r="F29" s="11">
        <f t="shared" si="1"/>
        <v>19</v>
      </c>
      <c r="G29" s="12">
        <v>1</v>
      </c>
      <c r="H29" s="13">
        <v>13.35</v>
      </c>
      <c r="I29" s="13">
        <f t="shared" si="0"/>
        <v>3043.8</v>
      </c>
    </row>
    <row r="30" spans="2:9" x14ac:dyDescent="0.25">
      <c r="G30" s="24" t="s">
        <v>36</v>
      </c>
      <c r="H30" s="24"/>
      <c r="I30" s="25">
        <f>+$I$24+$I$21+$I$15+$I$4</f>
        <v>1473526.88</v>
      </c>
    </row>
    <row r="31" spans="2:9" x14ac:dyDescent="0.25">
      <c r="G31" s="24" t="s">
        <v>37</v>
      </c>
      <c r="H31" s="24"/>
      <c r="I31" s="26">
        <f>+I30*0.18</f>
        <v>265234.83839999995</v>
      </c>
    </row>
    <row r="32" spans="2:9" x14ac:dyDescent="0.25">
      <c r="G32" s="27" t="s">
        <v>38</v>
      </c>
      <c r="H32" s="28"/>
      <c r="I32" s="29">
        <f>+I31+I30</f>
        <v>1738761.7183999999</v>
      </c>
    </row>
    <row r="39" spans="6:6" x14ac:dyDescent="0.25">
      <c r="F39" s="23"/>
    </row>
  </sheetData>
  <mergeCells count="5">
    <mergeCell ref="B2:I2"/>
    <mergeCell ref="B3:C3"/>
    <mergeCell ref="G30:H30"/>
    <mergeCell ref="G31:H31"/>
    <mergeCell ref="G32:H32"/>
  </mergeCells>
  <pageMargins left="0.7" right="0.7" top="0.75" bottom="0.75" header="0.3" footer="0.3"/>
  <pageSetup paperSize="9" scale="67" orientation="portrait" verticalDpi="0" r:id="rId1"/>
  <ignoredErrors>
    <ignoredError sqref="I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PROPUESTA</vt:lpstr>
      <vt:lpstr>PROPUESTA!Área_de_impresión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RONCAL VASQUEZ WILSON ANDREE</dc:creator>
  <cp:lastModifiedBy>RONCAL VASQUEZ WILSON ANDREE</cp:lastModifiedBy>
  <dcterms:created xsi:type="dcterms:W3CDTF">2024-06-09T01:57:29Z</dcterms:created>
  <dcterms:modified xsi:type="dcterms:W3CDTF">2024-06-09T02:01:13Z</dcterms:modified>
</cp:coreProperties>
</file>