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OHLA\MODIFICACION 2\"/>
    </mc:Choice>
  </mc:AlternateContent>
  <xr:revisionPtr revIDLastSave="0" documentId="8_{E52DA8EE-010B-432E-AA6F-8109EE68EC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4" l="1"/>
  <c r="H9" i="4"/>
  <c r="H10" i="4"/>
  <c r="H11" i="4"/>
  <c r="H13" i="4"/>
  <c r="H14" i="4"/>
  <c r="H23" i="4" s="1"/>
  <c r="H24" i="4" s="1"/>
  <c r="H15" i="4"/>
  <c r="H17" i="4"/>
  <c r="H18" i="4"/>
  <c r="H19" i="4"/>
  <c r="H21" i="4"/>
  <c r="H22" i="4"/>
  <c r="H25" i="4" l="1"/>
  <c r="H26" i="4" s="1"/>
  <c r="H27" i="4" l="1"/>
  <c r="H28" i="4" s="1"/>
</calcChain>
</file>

<file path=xl/sharedStrings.xml><?xml version="1.0" encoding="utf-8"?>
<sst xmlns="http://schemas.openxmlformats.org/spreadsheetml/2006/main" count="49" uniqueCount="42">
  <si>
    <t>CANTIDAD</t>
  </si>
  <si>
    <t>UND</t>
  </si>
  <si>
    <t>COSTO DIRECTO</t>
  </si>
  <si>
    <t>GRUPO JKMB GENERALES S.R.L.</t>
  </si>
  <si>
    <t>ÍTEM</t>
  </si>
  <si>
    <t>DESCRIPCIÓN</t>
  </si>
  <si>
    <t>P. UNIT 
(S/)</t>
  </si>
  <si>
    <t>P. PARCIAL 
(S/)</t>
  </si>
  <si>
    <t>MEJORAMIENTO DE VÍAS Y ACCESOS EXISTENTES SUBPROYECTOS A3 – A4</t>
  </si>
  <si>
    <t>TRABAJOS PRELIMINARES</t>
  </si>
  <si>
    <t>Glb</t>
  </si>
  <si>
    <t>km</t>
  </si>
  <si>
    <t>MOVIMIENTO DE TIERRAS</t>
  </si>
  <si>
    <t>Roce y Limpieza de Maleza</t>
  </si>
  <si>
    <t>m</t>
  </si>
  <si>
    <r>
      <t>m</t>
    </r>
    <r>
      <rPr>
        <sz val="11"/>
        <color theme="1"/>
        <rFont val="Calibri"/>
        <family val="2"/>
      </rPr>
      <t>²</t>
    </r>
  </si>
  <si>
    <t>REPARACIÓN Y REPOSICIÓN DE ESTRUCTURAS</t>
  </si>
  <si>
    <t>Reparación de concreto</t>
  </si>
  <si>
    <t>Demolición de estructuras existentes</t>
  </si>
  <si>
    <t>Reposición de pase de agua con tubería HDPE Ø=24</t>
  </si>
  <si>
    <t>CABEZAL DE ENTRADA Y SALIDA</t>
  </si>
  <si>
    <t>Concreto 175 Kg/cm2</t>
  </si>
  <si>
    <t>Encofrado y Desencofrado Normal</t>
  </si>
  <si>
    <r>
      <t>m</t>
    </r>
    <r>
      <rPr>
        <sz val="11"/>
        <color theme="1"/>
        <rFont val="Calibri"/>
        <family val="2"/>
      </rPr>
      <t>³</t>
    </r>
  </si>
  <si>
    <t>A</t>
  </si>
  <si>
    <t>B</t>
  </si>
  <si>
    <t>GASTOS  GENERALES</t>
  </si>
  <si>
    <t>C</t>
  </si>
  <si>
    <t>UTILIDAD</t>
  </si>
  <si>
    <t>D</t>
  </si>
  <si>
    <t>SUBTOTAL (A+B+C)</t>
  </si>
  <si>
    <t>E</t>
  </si>
  <si>
    <t>IMPUESTO GENERAL A LAS VENTAS (IGV)</t>
  </si>
  <si>
    <t>F</t>
  </si>
  <si>
    <t>MONTO TOTAL DEL SERVICIO (D+E)</t>
  </si>
  <si>
    <t>PRESUPUESTO DEL SERVICIO DE MEJORAMIENTO DE VÍAS Y ACCESOS EXISTENTES PARA LOS SUBPROYECTOS A3 Y A4</t>
  </si>
  <si>
    <t>Movilización y desmovilización de equipos (1era Etapa)</t>
  </si>
  <si>
    <t>Movilización y desmovilización de equipos (2da Etapa)</t>
  </si>
  <si>
    <t>Trazo, Nivelación y Replanteo (1era Etapa)</t>
  </si>
  <si>
    <t>Trazo, Nivelación y Replanteo (2da Etapa)</t>
  </si>
  <si>
    <t>Mejoramiento de Vías Existentes (2da Etapa)</t>
  </si>
  <si>
    <t>Mejoramiento de Vías Existentes (1era Etapa)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</si>
</sst>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2" fontId="0" fillId="0" borderId="2" xfId="0" applyNumberFormat="1" applyBorder="1"/>
    <xf numFmtId="0" fontId="0" fillId="0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9" fontId="0" fillId="0" borderId="2" xfId="0" applyNumberFormat="1" applyBorder="1" applyAlignment="1">
      <alignment horizontal="center"/>
    </xf>
    <xf numFmtId="164" fontId="0" fillId="0" borderId="2" xfId="0" applyNumberFormat="1" applyBorder="1"/>
    <xf numFmtId="2" fontId="0" fillId="0" borderId="3" xfId="0" applyNumberFormat="1" applyBorder="1"/>
    <xf numFmtId="0" fontId="0" fillId="0" borderId="1" xfId="0" applyBorder="1"/>
    <xf numFmtId="2" fontId="0" fillId="0" borderId="3" xfId="0" applyNumberFormat="1" applyFill="1" applyBorder="1"/>
    <xf numFmtId="0" fontId="2" fillId="4" borderId="5" xfId="0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10" fontId="0" fillId="0" borderId="2" xfId="0" applyNumberFormat="1" applyBorder="1" applyAlignment="1">
      <alignment horizontal="center"/>
    </xf>
    <xf numFmtId="0" fontId="0" fillId="0" borderId="4" xfId="0" applyBorder="1"/>
    <xf numFmtId="4" fontId="0" fillId="0" borderId="1" xfId="0" applyNumberFormat="1" applyBorder="1"/>
    <xf numFmtId="0" fontId="5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33"/>
      <color rgb="FF1C1C1C"/>
      <color rgb="FF339966"/>
      <color rgb="FF00808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dimension ref="C2:H28"/>
  <sheetViews>
    <sheetView showGridLines="0" tabSelected="1" topLeftCell="A3" zoomScale="70" zoomScaleNormal="70" workbookViewId="0">
      <selection activeCell="G33" sqref="G33"/>
    </sheetView>
  </sheetViews>
  <sheetFormatPr baseColWidth="10" defaultRowHeight="15" x14ac:dyDescent="0.25"/>
  <cols>
    <col min="4" max="4" width="53.85546875" customWidth="1"/>
    <col min="8" max="8" width="16.42578125" customWidth="1"/>
  </cols>
  <sheetData>
    <row r="2" spans="3:8" x14ac:dyDescent="0.25">
      <c r="C2" s="25" t="s">
        <v>3</v>
      </c>
      <c r="D2" s="25"/>
      <c r="E2" s="25"/>
      <c r="F2" s="25"/>
      <c r="G2" s="25"/>
      <c r="H2" s="25"/>
    </row>
    <row r="3" spans="3:8" x14ac:dyDescent="0.25">
      <c r="C3" s="25" t="s">
        <v>35</v>
      </c>
      <c r="D3" s="25"/>
      <c r="E3" s="25"/>
      <c r="F3" s="25"/>
      <c r="G3" s="25"/>
      <c r="H3" s="25"/>
    </row>
    <row r="5" spans="3:8" ht="30" x14ac:dyDescent="0.25">
      <c r="C5" s="1" t="s">
        <v>4</v>
      </c>
      <c r="D5" s="1" t="s">
        <v>5</v>
      </c>
      <c r="E5" s="1" t="s">
        <v>1</v>
      </c>
      <c r="F5" s="1" t="s">
        <v>0</v>
      </c>
      <c r="G5" s="2" t="s">
        <v>6</v>
      </c>
      <c r="H5" s="2" t="s">
        <v>7</v>
      </c>
    </row>
    <row r="6" spans="3:8" x14ac:dyDescent="0.25">
      <c r="C6" s="26" t="s">
        <v>8</v>
      </c>
      <c r="D6" s="26"/>
      <c r="E6" s="26"/>
      <c r="F6" s="26"/>
      <c r="G6" s="26"/>
      <c r="H6" s="26"/>
    </row>
    <row r="7" spans="3:8" x14ac:dyDescent="0.25">
      <c r="C7" s="3">
        <v>1</v>
      </c>
      <c r="D7" s="27" t="s">
        <v>9</v>
      </c>
      <c r="E7" s="27"/>
      <c r="F7" s="27"/>
      <c r="G7" s="27"/>
      <c r="H7" s="27"/>
    </row>
    <row r="8" spans="3:8" x14ac:dyDescent="0.25">
      <c r="C8" s="4">
        <v>1.01</v>
      </c>
      <c r="D8" s="5" t="s">
        <v>36</v>
      </c>
      <c r="E8" s="6" t="s">
        <v>10</v>
      </c>
      <c r="F8" s="7">
        <v>1</v>
      </c>
      <c r="G8" s="5">
        <v>18000</v>
      </c>
      <c r="H8" s="14">
        <f>+ROUND(G8*F8,2)</f>
        <v>18000</v>
      </c>
    </row>
    <row r="9" spans="3:8" x14ac:dyDescent="0.25">
      <c r="C9" s="4">
        <v>1.02</v>
      </c>
      <c r="D9" s="5" t="s">
        <v>37</v>
      </c>
      <c r="E9" s="6" t="s">
        <v>10</v>
      </c>
      <c r="F9" s="7">
        <v>1</v>
      </c>
      <c r="G9" s="5">
        <v>18000</v>
      </c>
      <c r="H9" s="14">
        <f>+ROUND(G9*F9,2)</f>
        <v>18000</v>
      </c>
    </row>
    <row r="10" spans="3:8" x14ac:dyDescent="0.25">
      <c r="C10" s="4">
        <v>1.03</v>
      </c>
      <c r="D10" s="5" t="s">
        <v>38</v>
      </c>
      <c r="E10" s="6" t="s">
        <v>11</v>
      </c>
      <c r="F10" s="7">
        <v>5.33</v>
      </c>
      <c r="G10" s="5">
        <v>444.7</v>
      </c>
      <c r="H10" s="14">
        <f>+ROUND(G10*F10,2)</f>
        <v>2370.25</v>
      </c>
    </row>
    <row r="11" spans="3:8" x14ac:dyDescent="0.25">
      <c r="C11" s="4">
        <v>1.04</v>
      </c>
      <c r="D11" s="5" t="s">
        <v>39</v>
      </c>
      <c r="E11" s="6" t="s">
        <v>11</v>
      </c>
      <c r="F11" s="7">
        <v>23.82</v>
      </c>
      <c r="G11" s="5">
        <v>444.7</v>
      </c>
      <c r="H11" s="14">
        <f>+ROUND(G11*F11,2)</f>
        <v>10592.75</v>
      </c>
    </row>
    <row r="12" spans="3:8" x14ac:dyDescent="0.25">
      <c r="C12" s="3">
        <v>2</v>
      </c>
      <c r="D12" s="27" t="s">
        <v>12</v>
      </c>
      <c r="E12" s="27"/>
      <c r="F12" s="27"/>
      <c r="G12" s="27"/>
      <c r="H12" s="27"/>
    </row>
    <row r="13" spans="3:8" x14ac:dyDescent="0.25">
      <c r="C13" s="4">
        <v>2.0099999999999998</v>
      </c>
      <c r="D13" s="5" t="s">
        <v>13</v>
      </c>
      <c r="E13" s="6" t="s">
        <v>15</v>
      </c>
      <c r="F13" s="7">
        <v>8745</v>
      </c>
      <c r="G13" s="21">
        <v>4.01</v>
      </c>
      <c r="H13" s="14">
        <f>+ROUND(G13*F13,2)</f>
        <v>35067.449999999997</v>
      </c>
    </row>
    <row r="14" spans="3:8" x14ac:dyDescent="0.25">
      <c r="C14" s="4">
        <v>2.02</v>
      </c>
      <c r="D14" s="5" t="s">
        <v>41</v>
      </c>
      <c r="E14" s="6" t="s">
        <v>11</v>
      </c>
      <c r="F14" s="15">
        <v>5.33</v>
      </c>
      <c r="G14" s="22">
        <v>110687.6</v>
      </c>
      <c r="H14" s="14">
        <f>+ROUND(G14*F14,2)</f>
        <v>589964.91</v>
      </c>
    </row>
    <row r="15" spans="3:8" x14ac:dyDescent="0.25">
      <c r="C15" s="4">
        <v>2.0299999999999998</v>
      </c>
      <c r="D15" s="5" t="s">
        <v>40</v>
      </c>
      <c r="E15" s="6" t="s">
        <v>11</v>
      </c>
      <c r="F15" s="15">
        <v>23.82</v>
      </c>
      <c r="G15" s="22">
        <v>110687.6</v>
      </c>
      <c r="H15" s="14">
        <f>+ROUND(G15*F15,2)</f>
        <v>2636578.63</v>
      </c>
    </row>
    <row r="16" spans="3:8" x14ac:dyDescent="0.25">
      <c r="C16" s="3">
        <v>3</v>
      </c>
      <c r="D16" s="27" t="s">
        <v>16</v>
      </c>
      <c r="E16" s="27"/>
      <c r="F16" s="27"/>
      <c r="G16" s="28"/>
      <c r="H16" s="27"/>
    </row>
    <row r="17" spans="3:8" x14ac:dyDescent="0.25">
      <c r="C17" s="4">
        <v>3.01</v>
      </c>
      <c r="D17" s="5" t="s">
        <v>17</v>
      </c>
      <c r="E17" s="6" t="s">
        <v>15</v>
      </c>
      <c r="F17" s="15">
        <v>0.36</v>
      </c>
      <c r="G17" s="16">
        <v>54.47</v>
      </c>
      <c r="H17" s="14">
        <f>+ROUND(G17*F17,2)</f>
        <v>19.61</v>
      </c>
    </row>
    <row r="18" spans="3:8" x14ac:dyDescent="0.25">
      <c r="C18" s="4">
        <v>3.02</v>
      </c>
      <c r="D18" s="5" t="s">
        <v>18</v>
      </c>
      <c r="E18" s="6" t="s">
        <v>15</v>
      </c>
      <c r="F18" s="15">
        <v>1.56</v>
      </c>
      <c r="G18" s="16">
        <v>104.35</v>
      </c>
      <c r="H18" s="14">
        <f>+ROUND(G18*F18,2)</f>
        <v>162.79</v>
      </c>
    </row>
    <row r="19" spans="3:8" x14ac:dyDescent="0.25">
      <c r="C19" s="4">
        <v>3.03</v>
      </c>
      <c r="D19" s="5" t="s">
        <v>19</v>
      </c>
      <c r="E19" s="6" t="s">
        <v>14</v>
      </c>
      <c r="F19" s="15">
        <v>3.4</v>
      </c>
      <c r="G19" s="16">
        <v>435.89</v>
      </c>
      <c r="H19" s="14">
        <f>+ROUND(G19*F19,2)</f>
        <v>1482.03</v>
      </c>
    </row>
    <row r="20" spans="3:8" x14ac:dyDescent="0.25">
      <c r="C20" s="3">
        <v>4</v>
      </c>
      <c r="D20" s="27" t="s">
        <v>20</v>
      </c>
      <c r="E20" s="27"/>
      <c r="F20" s="27"/>
      <c r="G20" s="28"/>
      <c r="H20" s="27"/>
    </row>
    <row r="21" spans="3:8" x14ac:dyDescent="0.25">
      <c r="C21" s="4">
        <v>4.01</v>
      </c>
      <c r="D21" s="5" t="s">
        <v>21</v>
      </c>
      <c r="E21" s="8" t="s">
        <v>23</v>
      </c>
      <c r="F21" s="17">
        <v>1.1299999999999999</v>
      </c>
      <c r="G21" s="16">
        <v>339.73</v>
      </c>
      <c r="H21" s="14">
        <f>+ROUND(G21*F21,2)</f>
        <v>383.89</v>
      </c>
    </row>
    <row r="22" spans="3:8" x14ac:dyDescent="0.25">
      <c r="C22" s="4">
        <v>4.0199999999999996</v>
      </c>
      <c r="D22" s="5" t="s">
        <v>22</v>
      </c>
      <c r="E22" s="6" t="s">
        <v>15</v>
      </c>
      <c r="F22" s="17">
        <v>8.11</v>
      </c>
      <c r="G22" s="16">
        <v>45.18</v>
      </c>
      <c r="H22" s="14">
        <f>+ROUND(G22*F22,2)</f>
        <v>366.41</v>
      </c>
    </row>
    <row r="23" spans="3:8" x14ac:dyDescent="0.25">
      <c r="C23" s="9" t="s">
        <v>24</v>
      </c>
      <c r="D23" s="24" t="s">
        <v>2</v>
      </c>
      <c r="E23" s="24"/>
      <c r="F23" s="24"/>
      <c r="G23" s="18"/>
      <c r="H23" s="19">
        <f>SUM(H8:H22)</f>
        <v>3312988.7199999997</v>
      </c>
    </row>
    <row r="24" spans="3:8" x14ac:dyDescent="0.25">
      <c r="C24" s="11" t="s">
        <v>25</v>
      </c>
      <c r="D24" s="12" t="s">
        <v>26</v>
      </c>
      <c r="E24" s="5"/>
      <c r="F24" s="5"/>
      <c r="G24" s="20">
        <v>0.10364770399999999</v>
      </c>
      <c r="H24" s="14">
        <f>+H23*G24</f>
        <v>343383.67420589883</v>
      </c>
    </row>
    <row r="25" spans="3:8" x14ac:dyDescent="0.25">
      <c r="C25" s="11" t="s">
        <v>27</v>
      </c>
      <c r="D25" s="12" t="s">
        <v>28</v>
      </c>
      <c r="E25" s="5"/>
      <c r="F25" s="5"/>
      <c r="G25" s="20">
        <v>0.04</v>
      </c>
      <c r="H25" s="14">
        <f>+H23*G25</f>
        <v>132519.54879999999</v>
      </c>
    </row>
    <row r="26" spans="3:8" x14ac:dyDescent="0.25">
      <c r="C26" s="9" t="s">
        <v>29</v>
      </c>
      <c r="D26" s="23" t="s">
        <v>30</v>
      </c>
      <c r="E26" s="23"/>
      <c r="F26" s="23"/>
      <c r="G26" s="10"/>
      <c r="H26" s="19">
        <f>+H23+H24+H25</f>
        <v>3788891.9430058985</v>
      </c>
    </row>
    <row r="27" spans="3:8" x14ac:dyDescent="0.25">
      <c r="C27" s="11" t="s">
        <v>31</v>
      </c>
      <c r="D27" s="12" t="s">
        <v>32</v>
      </c>
      <c r="E27" s="5"/>
      <c r="F27" s="5"/>
      <c r="G27" s="13">
        <v>0.18</v>
      </c>
      <c r="H27" s="5">
        <f>+H26*0.18</f>
        <v>682000.54974106175</v>
      </c>
    </row>
    <row r="28" spans="3:8" x14ac:dyDescent="0.25">
      <c r="C28" s="9" t="s">
        <v>33</v>
      </c>
      <c r="D28" s="23" t="s">
        <v>34</v>
      </c>
      <c r="E28" s="23"/>
      <c r="F28" s="23"/>
      <c r="G28" s="10"/>
      <c r="H28" s="19">
        <f>+H26+H27</f>
        <v>4470892.4927469604</v>
      </c>
    </row>
  </sheetData>
  <mergeCells count="10">
    <mergeCell ref="D28:F28"/>
    <mergeCell ref="D26:F26"/>
    <mergeCell ref="D23:F23"/>
    <mergeCell ref="C2:H2"/>
    <mergeCell ref="C3:H3"/>
    <mergeCell ref="C6:H6"/>
    <mergeCell ref="D7:H7"/>
    <mergeCell ref="D12:H12"/>
    <mergeCell ref="D16:H16"/>
    <mergeCell ref="D20:H20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2022-03-24T20:54:19Z</cp:lastPrinted>
  <dcterms:created xsi:type="dcterms:W3CDTF">2020-10-15T22:29:20Z</dcterms:created>
  <dcterms:modified xsi:type="dcterms:W3CDTF">2022-05-05T14:25:03Z</dcterms:modified>
</cp:coreProperties>
</file>