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VEN\Desktop\"/>
    </mc:Choice>
  </mc:AlternateContent>
  <xr:revisionPtr revIDLastSave="0" documentId="8_{D940CDCA-DBF7-4269-BC0C-8C8C2AF4FAD2}" xr6:coauthVersionLast="47" xr6:coauthVersionMax="47" xr10:uidLastSave="{00000000-0000-0000-0000-000000000000}"/>
  <bookViews>
    <workbookView xWindow="-120" yWindow="-120" windowWidth="20730" windowHeight="11040" xr2:uid="{FC1513F6-A258-4FC6-8059-969716347E92}"/>
  </bookViews>
  <sheets>
    <sheet name="CRONOGRAMA SUMINISTR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[3]Compra_54MOD!#REF!</definedName>
    <definedName name="CALPH">[4]SHEET1!$M$1:$M$4</definedName>
    <definedName name="CBNPR">[4]SHEET1!$X$1:$X$4</definedName>
    <definedName name="CDCTO">[4]SHEET1!$B$1:$B$4</definedName>
    <definedName name="CDOCO">[4]SHEET1!$C$1:$C$4</definedName>
    <definedName name="CDSC1">[4]SHEET1!$E$1:$E$4</definedName>
    <definedName name="CDSC2">[4]SHEET1!$F$1:$F$4</definedName>
    <definedName name="CKCOO">[4]SHEET1!$A$1:$A$4</definedName>
    <definedName name="CPDDJ">[4]SHEET1!$S$1:$S$4</definedName>
    <definedName name="CPRRC">[4]SHEET1!$Q$1:$Q$4</definedName>
    <definedName name="CPTC">[4]SHEET1!$W$1:$W$4</definedName>
    <definedName name="CUM">[4]SHEET1!$G$1:$G$4</definedName>
    <definedName name="CUORG">[4]SHEET1!$I$1:$I$4</definedName>
    <definedName name="pag_2">[5]Compra_5!$B$69</definedName>
    <definedName name="pag_3">[5]Compra_5!$B$132</definedName>
    <definedName name="total">[6]OC215!#REF!</definedName>
    <definedName name="total1">[5]Compra_1!$I$311</definedName>
    <definedName name="total10">[5]Compra_10!$I$59</definedName>
    <definedName name="total100">[6]OC215!#REF!</definedName>
    <definedName name="total11">[5]Compra_11!$I$161</definedName>
    <definedName name="total12">[5]Compra_12!$I$36</definedName>
    <definedName name="total13">[5]Compra_13!$I$36</definedName>
    <definedName name="total14">[5]Compra_14!$I$32</definedName>
    <definedName name="total15">[5]Compra_15!$I$33</definedName>
    <definedName name="total16">[7]Compra_16!$I$33</definedName>
    <definedName name="total17">[7]Compra_17!$I$47</definedName>
    <definedName name="total18">[7]Compra_18!$I$44</definedName>
    <definedName name="total19">[7]Compra_19!$I$58</definedName>
    <definedName name="total1AMP">[5]Compra_1AMP!$I$36</definedName>
    <definedName name="total1MOD">[5]Compra_1MOD!$G$141</definedName>
    <definedName name="total2">[5]Compra_2!$I$53</definedName>
    <definedName name="total20">[7]Compra_20!$I$34</definedName>
    <definedName name="total21">[7]Compra_21!$I$35</definedName>
    <definedName name="total22">[7]Compra_22!$I$106</definedName>
    <definedName name="total23">[7]Compra_23!$I$101</definedName>
    <definedName name="total24">[7]Compra_24!$I$102</definedName>
    <definedName name="total25">[7]Compra_25!$I$36</definedName>
    <definedName name="total26">[7]Compra_26!$I$102</definedName>
    <definedName name="total27">[7]Compra_27!$I$105</definedName>
    <definedName name="total28">[7]Compra_28!$I$101</definedName>
    <definedName name="total29">[7]Compra_29!$I$106</definedName>
    <definedName name="total3">[5]Compra_3!$I$50</definedName>
    <definedName name="total30">[7]Compra_30!$I$105</definedName>
    <definedName name="total31">[8]Compra_31!$I$102</definedName>
    <definedName name="total32">[8]Compra_32!$I$105</definedName>
    <definedName name="total33">[8]Compra_33!$I$106</definedName>
    <definedName name="total34">[8]Compra_34!$I$46</definedName>
    <definedName name="total35">[8]Compra_35!$I$33</definedName>
    <definedName name="total36">[8]Compra_36!$I$33</definedName>
    <definedName name="total37">[8]Compra_37!$I$47</definedName>
    <definedName name="total38">[8]Compra_38!$I$45</definedName>
    <definedName name="total39">[8]Compra_39!$I$45</definedName>
    <definedName name="total4">[5]Compra_4!$I$33</definedName>
    <definedName name="total40">[8]Compra_40!$I$40</definedName>
    <definedName name="total41">[8]Compra_41!$I$45</definedName>
    <definedName name="total42">[8]Compra_42!$I$46</definedName>
    <definedName name="total43">[8]Compra_43!$I$46</definedName>
    <definedName name="total44">[8]Compra_44!$I$46</definedName>
    <definedName name="total45">[8]Compra_45!$I$112</definedName>
    <definedName name="total45AMP">[8]Compra_45AMP!$I$33</definedName>
    <definedName name="total46">[3]Compra_46!$I$146</definedName>
    <definedName name="total46AMP">[3]Compra_46AMP!$I$33</definedName>
    <definedName name="total47">[3]Compra_47!$I$143</definedName>
    <definedName name="total48">[3]Compra_48!$I$142</definedName>
    <definedName name="total49">[3]Compra_49!$I$44</definedName>
    <definedName name="total5">[5]Compra_5!$I$31</definedName>
    <definedName name="total50">[3]Compra_50!$I$44</definedName>
    <definedName name="total50AMP">[3]Compra_50AMP!$I$44</definedName>
    <definedName name="total51">[3]Compra_51!$I$44</definedName>
    <definedName name="total52">[3]Compra_52!$I$44</definedName>
    <definedName name="total52AMP">#REF!</definedName>
    <definedName name="total53">[3]Compra_53!$I$52</definedName>
    <definedName name="total54">[3]Compra_54!$I$52</definedName>
    <definedName name="total54MOD">[3]Compra_54MOD!#REF!</definedName>
    <definedName name="total55">[3]Compra_55!$I$46</definedName>
    <definedName name="total56">[3]Compra_56!$I$46</definedName>
    <definedName name="total57">[3]Compra_57!$I$46</definedName>
    <definedName name="total57AMP">[3]Compra_57AMP!$I$39</definedName>
    <definedName name="total58">[3]Compra_58!$I$59</definedName>
    <definedName name="total59">[3]Compra_59!$I$91</definedName>
    <definedName name="total6">[5]Compra_6!$I$32</definedName>
    <definedName name="total60">[3]Compra_60!$I$34</definedName>
    <definedName name="total61">[9]Compra_61!$I$40</definedName>
    <definedName name="total62">[9]Compra_62!$I$33</definedName>
    <definedName name="total63">[9]Compra_63!$I$35</definedName>
    <definedName name="total64">[9]Compra_64!$I$33</definedName>
    <definedName name="total65">[9]Compra_65!$I$36</definedName>
    <definedName name="total66">[9]Compra_66!$I$36</definedName>
    <definedName name="total67">[9]Compra_67!$I$33</definedName>
    <definedName name="total68">[9]Compra_68!$I$36</definedName>
    <definedName name="total69">[9]Compra_69!$I$36</definedName>
    <definedName name="total7">[5]Compra_7!$I$31</definedName>
    <definedName name="total70">[9]Compra_70!$I$36</definedName>
    <definedName name="total70AMP">[9]Compra_70AMP!$I$36</definedName>
    <definedName name="total71">[9]Compra_71!$I$38</definedName>
    <definedName name="total72">[9]Compra_72!$I$33</definedName>
    <definedName name="total73">[9]Compra_73!$I$40</definedName>
    <definedName name="total74">[9]Compra_74!$I$36</definedName>
    <definedName name="total75">[9]Compra_75!$I$59</definedName>
    <definedName name="total8">[5]Compra_8!$I$31</definedName>
    <definedName name="total82">[6]OC215!#REF!</definedName>
    <definedName name="total83">[10]Compra_136!$I$32</definedName>
    <definedName name="total85">[6]OC215!#REF!</definedName>
    <definedName name="total9">[5]Compra_9!$I$43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19" i="1" s="1"/>
  <c r="L19" i="1" s="1"/>
  <c r="M19" i="1" s="1"/>
  <c r="N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H19" i="1"/>
  <c r="Z17" i="1"/>
  <c r="Y17" i="1"/>
  <c r="X17" i="1"/>
  <c r="W17" i="1"/>
  <c r="V17" i="1"/>
  <c r="U17" i="1"/>
  <c r="T17" i="1"/>
  <c r="S17" i="1"/>
  <c r="R17" i="1"/>
  <c r="Q17" i="1"/>
  <c r="P17" i="1"/>
  <c r="N17" i="1"/>
  <c r="M17" i="1"/>
  <c r="L17" i="1"/>
  <c r="J17" i="1"/>
  <c r="I17" i="1"/>
  <c r="H17" i="1"/>
  <c r="F13" i="1"/>
  <c r="G13" i="1" s="1"/>
  <c r="F15" i="1" s="1"/>
  <c r="G15" i="1" s="1"/>
  <c r="G11" i="1"/>
  <c r="G7" i="1"/>
  <c r="F9" i="1" s="1"/>
  <c r="G9" i="1" s="1"/>
  <c r="G5" i="1"/>
  <c r="I3" i="1"/>
  <c r="J3" i="1" s="1"/>
  <c r="L3" i="1" s="1"/>
  <c r="M3" i="1" s="1"/>
  <c r="N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G2" i="1"/>
</calcChain>
</file>

<file path=xl/sharedStrings.xml><?xml version="1.0" encoding="utf-8"?>
<sst xmlns="http://schemas.openxmlformats.org/spreadsheetml/2006/main" count="67" uniqueCount="62">
  <si>
    <t>Código</t>
  </si>
  <si>
    <t>Descripcion</t>
  </si>
  <si>
    <t>Und</t>
  </si>
  <si>
    <t>Metrado</t>
  </si>
  <si>
    <t>Duración Dias  Cronograma</t>
  </si>
  <si>
    <t>Inicio</t>
  </si>
  <si>
    <t>Fin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</si>
  <si>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</si>
  <si>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</si>
  <si>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</si>
  <si>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</si>
  <si>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</si>
  <si>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</si>
  <si>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</si>
  <si>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</si>
  <si>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</si>
  <si>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</si>
  <si>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</si>
  <si>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</si>
  <si>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</si>
  <si>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</si>
  <si>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</si>
  <si>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</si>
  <si>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</si>
  <si>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SUMINISTRO DE ROCA PARA EL SUB-PROYECTO A2-1 Y A2-2 PUESTO EN ACOPIO</t>
  </si>
  <si>
    <t>Del 01/02 al 07/02</t>
  </si>
  <si>
    <t>Del 8/02 al 14/02</t>
  </si>
  <si>
    <t>Del 15/02 al 21/02</t>
  </si>
  <si>
    <t>Del 22/02 al 28/02</t>
  </si>
  <si>
    <t>Del 01/03 al 07/03</t>
  </si>
  <si>
    <t>Del 08/03 al 14/03</t>
  </si>
  <si>
    <t>Del 29/03 al 04/04</t>
  </si>
  <si>
    <t>Del 05/04 al 11/04</t>
  </si>
  <si>
    <t>Del 12/04 al 18/04</t>
  </si>
  <si>
    <t>Del 19/04 al 25/04</t>
  </si>
  <si>
    <t>Del 26/04 al 02/05</t>
  </si>
  <si>
    <t>Del 03/05 al 09/05</t>
  </si>
  <si>
    <t>Del 10/05 al 16/05</t>
  </si>
  <si>
    <t>Del 17/05 al 23/05</t>
  </si>
  <si>
    <t>Del 24/05 al 31/05</t>
  </si>
  <si>
    <t>01</t>
  </si>
  <si>
    <t>SUMINSTRO DE ROCA PUESTO EN ACOPIO</t>
  </si>
  <si>
    <t>01.01</t>
  </si>
  <si>
    <t>SUB-PROYECTO A2-1 Y A2-2</t>
  </si>
  <si>
    <t>01.01.01</t>
  </si>
  <si>
    <t>ROCA</t>
  </si>
  <si>
    <t>m3</t>
  </si>
  <si>
    <t>01.01.01.01</t>
  </si>
  <si>
    <t>DIQUE A3-D-01</t>
  </si>
  <si>
    <t>01.01.01.02</t>
  </si>
  <si>
    <t>DIQUE A3-D-02</t>
  </si>
  <si>
    <t>01.01.01.03</t>
  </si>
  <si>
    <t>DIQUE A3-I-01</t>
  </si>
  <si>
    <t>01.01.01.04</t>
  </si>
  <si>
    <t>DIQUE A3-I-02</t>
  </si>
  <si>
    <t>01.01.01.05</t>
  </si>
  <si>
    <t>DIQUE A3-I-03</t>
  </si>
  <si>
    <t>Descripción</t>
  </si>
  <si>
    <t>AVANCE</t>
  </si>
  <si>
    <t xml:space="preserve">ROCA </t>
  </si>
  <si>
    <t>PARCIAL</t>
  </si>
  <si>
    <t>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</si>
</sst>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,000.00\ &quot;m3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206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wrapText="1"/>
    </xf>
    <xf numFmtId="0" fontId="0" fillId="4" borderId="1" xfId="0" applyFill="1" applyBorder="1"/>
    <xf numFmtId="14" fontId="0" fillId="4" borderId="1" xfId="0" applyNumberFormat="1" applyFill="1" applyBorder="1"/>
    <xf numFmtId="14" fontId="0" fillId="4" borderId="5" xfId="0" applyNumberFormat="1" applyFill="1" applyBorder="1"/>
    <xf numFmtId="0" fontId="1" fillId="3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15" fontId="1" fillId="3" borderId="4" xfId="0" applyNumberFormat="1" applyFont="1" applyFill="1" applyBorder="1" applyAlignment="1">
      <alignment wrapText="1"/>
    </xf>
    <xf numFmtId="15" fontId="1" fillId="3" borderId="3" xfId="0" applyNumberFormat="1" applyFont="1" applyFill="1" applyBorder="1" applyAlignment="1">
      <alignment horizontal="center" wrapText="1"/>
    </xf>
    <xf numFmtId="15" fontId="1" fillId="3" borderId="4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1" fillId="4" borderId="1" xfId="0" quotePrefix="1" applyFont="1" applyFill="1" applyBorder="1"/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15" fontId="1" fillId="0" borderId="7" xfId="0" applyNumberFormat="1" applyFont="1" applyBorder="1" applyAlignment="1">
      <alignment horizontal="left" textRotation="90"/>
    </xf>
    <xf numFmtId="15" fontId="1" fillId="0" borderId="7" xfId="0" applyNumberFormat="1" applyFont="1" applyBorder="1" applyAlignment="1">
      <alignment horizontal="left" textRotation="90"/>
    </xf>
    <xf numFmtId="15" fontId="1" fillId="0" borderId="8" xfId="0" applyNumberFormat="1" applyFont="1" applyBorder="1" applyAlignment="1">
      <alignment horizontal="left" textRotation="90"/>
    </xf>
    <xf numFmtId="0" fontId="1" fillId="4" borderId="9" xfId="0" quotePrefix="1" applyFont="1" applyFill="1" applyBorder="1"/>
    <xf numFmtId="0" fontId="1" fillId="4" borderId="0" xfId="0" applyFont="1" applyFill="1"/>
    <xf numFmtId="0" fontId="0" fillId="0" borderId="10" xfId="0" applyBorder="1"/>
    <xf numFmtId="0" fontId="1" fillId="5" borderId="1" xfId="0" applyFont="1" applyFill="1" applyBorder="1"/>
    <xf numFmtId="0" fontId="1" fillId="5" borderId="5" xfId="0" applyFont="1" applyFill="1" applyBorder="1"/>
    <xf numFmtId="4" fontId="1" fillId="5" borderId="6" xfId="0" applyNumberFormat="1" applyFont="1" applyFill="1" applyBorder="1"/>
    <xf numFmtId="0" fontId="0" fillId="5" borderId="1" xfId="0" applyFill="1" applyBorder="1"/>
    <xf numFmtId="14" fontId="0" fillId="5" borderId="1" xfId="0" applyNumberFormat="1" applyFill="1" applyBorder="1"/>
    <xf numFmtId="14" fontId="0" fillId="5" borderId="5" xfId="0" applyNumberFormat="1" applyFill="1" applyBorder="1"/>
    <xf numFmtId="0" fontId="2" fillId="0" borderId="10" xfId="0" applyFont="1" applyBorder="1"/>
    <xf numFmtId="0" fontId="2" fillId="0" borderId="0" xfId="0" applyFont="1"/>
    <xf numFmtId="14" fontId="0" fillId="0" borderId="0" xfId="0" applyNumberFormat="1"/>
    <xf numFmtId="0" fontId="0" fillId="0" borderId="1" xfId="0" quotePrefix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14" fontId="0" fillId="0" borderId="5" xfId="0" applyNumberFormat="1" applyBorder="1"/>
    <xf numFmtId="0" fontId="2" fillId="6" borderId="10" xfId="0" applyFont="1" applyFill="1" applyBorder="1"/>
    <xf numFmtId="0" fontId="0" fillId="0" borderId="0" xfId="0" quotePrefix="1"/>
    <xf numFmtId="0" fontId="2" fillId="6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5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5" xfId="0" applyNumberFormat="1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3" borderId="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left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ROCA (m3)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PARCIAL 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'CRONOGRAMA SUMINISTRO '!$H$1:$Z$1</c15:sqref>
                  </c15:fullRef>
                </c:ext>
              </c:extLst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'CRONOGRAMA SUMINISTRO '!$H$18:$Z$18</c15:sqref>
                  </c15:fullRef>
                </c:ext>
              </c:extLst>
              <c:f>('CRONOGRAMA SUMINISTRO '!$H$18:$J$18,'CRONOGRAMA SUMINISTRO '!$L$18:$N$18,'CRONOGRAMA SUMINISTRO '!$P$18:$Z$18)</c:f>
              <c:numCache>
                <c:formatCode>0,000.00\ "m3"</c:formatCode>
                <c:ptCount val="1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1800</c:v>
                </c:pt>
                <c:pt idx="8">
                  <c:v>2000</c:v>
                </c:pt>
                <c:pt idx="9">
                  <c:v>2400</c:v>
                </c:pt>
                <c:pt idx="10">
                  <c:v>2800</c:v>
                </c:pt>
                <c:pt idx="11">
                  <c:v>3400</c:v>
                </c:pt>
                <c:pt idx="12">
                  <c:v>4000</c:v>
                </c:pt>
                <c:pt idx="13">
                  <c:v>7000</c:v>
                </c:pt>
                <c:pt idx="14">
                  <c:v>10500</c:v>
                </c:pt>
                <c:pt idx="15">
                  <c:v>7000</c:v>
                </c:pt>
                <c:pt idx="16">
                  <c:v>4342.29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5B-4079-B225-B26E5A200E07}"/>
            </c:ext>
          </c:extLst>
        </c:ser>
        <c:ser>
          <c:idx val="1"/>
          <c:order val="1"/>
          <c:tx>
            <c:v>ACUMULADO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'CRONOGRAMA SUMINISTRO '!$H$1:$Z$1</c15:sqref>
                  </c15:fullRef>
                </c:ext>
              </c:extLst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'CRONOGRAMA SUMINISTRO '!$H$19:$Z$19</c15:sqref>
                  </c15:fullRef>
                </c:ext>
              </c:extLst>
              <c:f>('CRONOGRAMA SUMINISTRO '!$H$19:$J$19,'CRONOGRAMA SUMINISTRO '!$L$19:$N$19,'CRONOGRAMA SUMINISTRO '!$P$19:$Z$19)</c:f>
              <c:numCache>
                <c:formatCode>0,000.00\ "m3"</c:formatCode>
                <c:ptCount val="17"/>
                <c:pt idx="0">
                  <c:v>1000</c:v>
                </c:pt>
                <c:pt idx="1">
                  <c:v>2100</c:v>
                </c:pt>
                <c:pt idx="2">
                  <c:v>3300</c:v>
                </c:pt>
                <c:pt idx="3">
                  <c:v>4600</c:v>
                </c:pt>
                <c:pt idx="4">
                  <c:v>6000</c:v>
                </c:pt>
                <c:pt idx="5">
                  <c:v>7500</c:v>
                </c:pt>
                <c:pt idx="6">
                  <c:v>9100</c:v>
                </c:pt>
                <c:pt idx="7">
                  <c:v>10900</c:v>
                </c:pt>
                <c:pt idx="8">
                  <c:v>12900</c:v>
                </c:pt>
                <c:pt idx="9">
                  <c:v>15300</c:v>
                </c:pt>
                <c:pt idx="10">
                  <c:v>18100</c:v>
                </c:pt>
                <c:pt idx="11">
                  <c:v>21500</c:v>
                </c:pt>
                <c:pt idx="12">
                  <c:v>25500</c:v>
                </c:pt>
                <c:pt idx="13">
                  <c:v>32500</c:v>
                </c:pt>
                <c:pt idx="14">
                  <c:v>43000</c:v>
                </c:pt>
                <c:pt idx="15">
                  <c:v>50000</c:v>
                </c:pt>
                <c:pt idx="16">
                  <c:v>54342.29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5B-4079-B225-B26E5A200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66485327"/>
        <c:axId val="1566484367"/>
      </c:barChart>
      <c:lineChart>
        <c:grouping val="standard"/>
        <c:varyColors val="0"/>
        <c:ser>
          <c:idx val="2"/>
          <c:order val="2"/>
          <c:tx>
            <c:v>PARCIAL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'CRONOGRAMA SUMINISTRO '!$H$1:$Z$1</c15:sqref>
                  </c15:fullRef>
                </c:ext>
              </c:extLst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'CRONOGRAMA SUMINISTRO '!$H$18:$Z$18</c15:sqref>
                  </c15:fullRef>
                </c:ext>
              </c:extLst>
              <c:f>('CRONOGRAMA SUMINISTRO '!$H$18:$J$18,'CRONOGRAMA SUMINISTRO '!$L$18:$N$18,'CRONOGRAMA SUMINISTRO '!$P$18:$Z$18)</c:f>
              <c:numCache>
                <c:formatCode>0,000.00\ "m3"</c:formatCode>
                <c:ptCount val="1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1800</c:v>
                </c:pt>
                <c:pt idx="8">
                  <c:v>2000</c:v>
                </c:pt>
                <c:pt idx="9">
                  <c:v>2400</c:v>
                </c:pt>
                <c:pt idx="10">
                  <c:v>2800</c:v>
                </c:pt>
                <c:pt idx="11">
                  <c:v>3400</c:v>
                </c:pt>
                <c:pt idx="12">
                  <c:v>4000</c:v>
                </c:pt>
                <c:pt idx="13">
                  <c:v>7000</c:v>
                </c:pt>
                <c:pt idx="14">
                  <c:v>10500</c:v>
                </c:pt>
                <c:pt idx="15">
                  <c:v>7000</c:v>
                </c:pt>
                <c:pt idx="16">
                  <c:v>4342.29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5B-4079-B225-B26E5A200E07}"/>
            </c:ext>
          </c:extLst>
        </c:ser>
        <c:ser>
          <c:idx val="3"/>
          <c:order val="3"/>
          <c:tx>
            <c:v>ACUMULADO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'CRONOGRAMA SUMINISTRO '!$H$1:$Z$1</c15:sqref>
                  </c15:fullRef>
                </c:ext>
              </c:extLst>
              <c:f>('CRONOGRAMA SUMINISTRO '!$H$1:$J$1,'CRONOGRAMA SUMINISTRO '!$L$1:$N$1,'CRONOGRAMA SUMINISTRO '!$P$1:$Z$1)</c:f>
              <c:strCache>
                <c:ptCount val="17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  <c:pt idx="13">
                  <c:v>S14</c:v>
                </c:pt>
                <c:pt idx="14">
                  <c:v>S15</c:v>
                </c:pt>
                <c:pt idx="15">
                  <c:v>S16</c:v>
                </c:pt>
                <c:pt idx="16">
                  <c:v>S17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'CRONOGRAMA SUMINISTRO '!$H$19:$Z$19</c15:sqref>
                  </c15:fullRef>
                </c:ext>
              </c:extLst>
              <c:f>('CRONOGRAMA SUMINISTRO '!$H$19:$J$19,'CRONOGRAMA SUMINISTRO '!$L$19:$N$19,'CRONOGRAMA SUMINISTRO '!$P$19:$Z$19)</c:f>
              <c:numCache>
                <c:formatCode>0,000.00\ "m3"</c:formatCode>
                <c:ptCount val="17"/>
                <c:pt idx="0">
                  <c:v>1000</c:v>
                </c:pt>
                <c:pt idx="1">
                  <c:v>2100</c:v>
                </c:pt>
                <c:pt idx="2">
                  <c:v>3300</c:v>
                </c:pt>
                <c:pt idx="3">
                  <c:v>4600</c:v>
                </c:pt>
                <c:pt idx="4">
                  <c:v>6000</c:v>
                </c:pt>
                <c:pt idx="5">
                  <c:v>7500</c:v>
                </c:pt>
                <c:pt idx="6">
                  <c:v>9100</c:v>
                </c:pt>
                <c:pt idx="7">
                  <c:v>10900</c:v>
                </c:pt>
                <c:pt idx="8">
                  <c:v>12900</c:v>
                </c:pt>
                <c:pt idx="9">
                  <c:v>15300</c:v>
                </c:pt>
                <c:pt idx="10">
                  <c:v>18100</c:v>
                </c:pt>
                <c:pt idx="11">
                  <c:v>21500</c:v>
                </c:pt>
                <c:pt idx="12">
                  <c:v>25500</c:v>
                </c:pt>
                <c:pt idx="13">
                  <c:v>32500</c:v>
                </c:pt>
                <c:pt idx="14">
                  <c:v>43000</c:v>
                </c:pt>
                <c:pt idx="15">
                  <c:v>50000</c:v>
                </c:pt>
                <c:pt idx="16">
                  <c:v>54342.29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5B-4079-B225-B26E5A200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6485327"/>
        <c:axId val="1566484367"/>
      </c:lineChart>
      <c:catAx>
        <c:axId val="156648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4367"/>
        <c:crosses val="autoZero"/>
        <c:auto val="1"/>
        <c:lblAlgn val="ctr"/>
        <c:lblOffset val="100"/>
        <c:noMultiLvlLbl val="0"/>
      </c:catAx>
      <c:valAx>
        <c:axId val="1566484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,000.00\ &quot;m3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48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301426</xdr:colOff>
      <xdr:row>20</xdr:row>
      <xdr:rowOff>180206</xdr:rowOff>
    </xdr:from>
    <xdr:to>
      <xdr:col>18</xdr:col>
      <xdr:colOff>672353</xdr:colOff>
      <xdr:row>37</xdr:row>
      <xdr:rowOff>67236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AFBF0FB-8163-4FE9-9BCA-36771E705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EVEN\Downloads\2024.01.25._A1_Ri&#769;oLacramarca_Formato_4WLAH%20%20Rv00%20(2)%20(1).xlsx" TargetMode="External"/><Relationship Id="rId1" Type="http://schemas.openxmlformats.org/officeDocument/2006/relationships/externalLinkPath" Target="/Users/STEVEN/Downloads/2024.01.25._A1_Ri&#769;oLacramarca_Formato_4WLAH%20%20Rv00%20(2)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EVEN\Desktop\ROCA%20CRONOGRAMA%20.xlsx" TargetMode="External"/><Relationship Id="rId1" Type="http://schemas.openxmlformats.org/officeDocument/2006/relationships/externalLinkPath" Target="ROCA%20CRONOGRAMA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 Info"/>
      <sheetName val="Summary"/>
      <sheetName val="Dictionary"/>
      <sheetName val="PPC"/>
      <sheetName val="Curva S (HH)"/>
      <sheetName val="PPsadasdasdasC"/>
      <sheetName val="CNC"/>
      <sheetName val="WP-4WLAH "/>
      <sheetName val="Restrictions"/>
      <sheetName val="Curva S (Costos)"/>
      <sheetName val="Curva S (Costos) (2)"/>
      <sheetName val="Histogramas día"/>
      <sheetName val="Log de comunicaciones"/>
      <sheetName val="Curva S_Desbroce"/>
      <sheetName val="Curva S_Descolmatacion"/>
      <sheetName val="Curva S_Excavacion_TN"/>
      <sheetName val="Curva S_Pedraplen"/>
      <sheetName val="Curva S_Conf y Rellen"/>
      <sheetName val="Curva S_Perf y Comp"/>
      <sheetName val="Curva S_Excavacion_uña"/>
      <sheetName val="Curva S_Geotextil"/>
      <sheetName val="Curva S_Enrocado_Uña"/>
      <sheetName val="Curva S_Enrocado_Talud"/>
      <sheetName val="Curva S_Transporte_Gra"/>
      <sheetName val="Curva S_Transporte_Roca"/>
      <sheetName val="Curva S_Transporte_Exc"/>
      <sheetName val="PPC Historico"/>
      <sheetName val="Panel Fotografico"/>
      <sheetName val="Plan Maste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C3" t="str">
            <v>S1</v>
          </cell>
          <cell r="D3" t="str">
            <v>S2</v>
          </cell>
          <cell r="E3" t="str">
            <v>S3</v>
          </cell>
          <cell r="F3" t="str">
            <v>S4</v>
          </cell>
          <cell r="G3" t="str">
            <v>S5</v>
          </cell>
          <cell r="H3" t="str">
            <v>S6</v>
          </cell>
          <cell r="I3" t="str">
            <v>S7</v>
          </cell>
          <cell r="J3" t="str">
            <v>S8</v>
          </cell>
          <cell r="K3" t="str">
            <v>S9</v>
          </cell>
          <cell r="L3" t="str">
            <v>S10</v>
          </cell>
          <cell r="M3" t="str">
            <v>S11</v>
          </cell>
          <cell r="N3" t="str">
            <v>S12</v>
          </cell>
          <cell r="O3" t="str">
            <v>S13</v>
          </cell>
          <cell r="P3" t="str">
            <v>S14</v>
          </cell>
          <cell r="Q3" t="str">
            <v>S15</v>
          </cell>
          <cell r="R3" t="str">
            <v>S16</v>
          </cell>
          <cell r="S3" t="str">
            <v>S17</v>
          </cell>
          <cell r="T3" t="str">
            <v>S18</v>
          </cell>
          <cell r="U3" t="str">
            <v>S19</v>
          </cell>
          <cell r="V3" t="str">
            <v>S20</v>
          </cell>
          <cell r="W3" t="str">
            <v>S21</v>
          </cell>
          <cell r="X3" t="str">
            <v>S22</v>
          </cell>
          <cell r="Y3" t="str">
            <v>S23</v>
          </cell>
          <cell r="Z3" t="str">
            <v>S24</v>
          </cell>
          <cell r="AA3" t="str">
            <v>S25</v>
          </cell>
          <cell r="AB3" t="str">
            <v>S26</v>
          </cell>
          <cell r="AC3" t="str">
            <v>S27</v>
          </cell>
          <cell r="AD3" t="str">
            <v>S28</v>
          </cell>
          <cell r="AE3" t="str">
            <v>S29</v>
          </cell>
          <cell r="AF3" t="str">
            <v>S30</v>
          </cell>
          <cell r="AG3" t="str">
            <v>S31</v>
          </cell>
          <cell r="AH3" t="str">
            <v>S32</v>
          </cell>
          <cell r="AI3" t="str">
            <v>S33</v>
          </cell>
          <cell r="AJ3" t="str">
            <v>S34</v>
          </cell>
          <cell r="AK3" t="str">
            <v>S35</v>
          </cell>
          <cell r="AL3" t="str">
            <v>S36</v>
          </cell>
          <cell r="AM3" t="str">
            <v>S37</v>
          </cell>
          <cell r="AN3" t="str">
            <v>S38</v>
          </cell>
          <cell r="AO3" t="str">
            <v>S39</v>
          </cell>
          <cell r="AP3" t="str">
            <v>S40</v>
          </cell>
          <cell r="AQ3" t="str">
            <v>S41</v>
          </cell>
          <cell r="AR3" t="str">
            <v>S42</v>
          </cell>
        </row>
      </sheetData>
      <sheetData sheetId="14"/>
      <sheetData sheetId="15"/>
      <sheetData sheetId="16">
        <row r="6">
          <cell r="H6">
            <v>1917.18</v>
          </cell>
          <cell r="I6">
            <v>2482.27</v>
          </cell>
          <cell r="J6">
            <v>1874.37</v>
          </cell>
          <cell r="K6">
            <v>2736.01</v>
          </cell>
          <cell r="L6">
            <v>2736.01</v>
          </cell>
          <cell r="M6">
            <v>4552.53</v>
          </cell>
          <cell r="N6">
            <v>2457.92</v>
          </cell>
          <cell r="O6">
            <v>1327.2</v>
          </cell>
          <cell r="P6">
            <v>1769.6</v>
          </cell>
          <cell r="Q6">
            <v>4892.07</v>
          </cell>
          <cell r="R6">
            <v>3546.27</v>
          </cell>
          <cell r="S6">
            <v>3075.06</v>
          </cell>
          <cell r="T6">
            <v>2495.5500000000002</v>
          </cell>
          <cell r="U6">
            <v>2109.89</v>
          </cell>
          <cell r="V6">
            <v>3673.02</v>
          </cell>
          <cell r="W6">
            <v>3339.28</v>
          </cell>
          <cell r="X6">
            <v>3382.73</v>
          </cell>
          <cell r="Y6">
            <v>4848.21</v>
          </cell>
          <cell r="Z6">
            <v>2111.46</v>
          </cell>
          <cell r="AA6">
            <v>1364.07</v>
          </cell>
        </row>
        <row r="7"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740</v>
          </cell>
          <cell r="S7">
            <v>3037</v>
          </cell>
          <cell r="T7">
            <v>3340</v>
          </cell>
          <cell r="U7">
            <v>2140</v>
          </cell>
          <cell r="V7">
            <v>1820</v>
          </cell>
          <cell r="W7">
            <v>2230</v>
          </cell>
          <cell r="X7">
            <v>2080</v>
          </cell>
          <cell r="Y7">
            <v>4180</v>
          </cell>
          <cell r="Z7">
            <v>2600</v>
          </cell>
          <cell r="AA7">
            <v>3030</v>
          </cell>
          <cell r="AB7">
            <v>774</v>
          </cell>
          <cell r="AC7">
            <v>856</v>
          </cell>
          <cell r="AD7">
            <v>2960</v>
          </cell>
          <cell r="AE7">
            <v>2375</v>
          </cell>
          <cell r="AF7">
            <v>4815</v>
          </cell>
          <cell r="AG7">
            <v>1605</v>
          </cell>
          <cell r="AH7">
            <v>1600</v>
          </cell>
          <cell r="AI7">
            <v>1100</v>
          </cell>
          <cell r="AJ7">
            <v>2722</v>
          </cell>
          <cell r="AK7">
            <v>1961</v>
          </cell>
          <cell r="AL7">
            <v>2748</v>
          </cell>
          <cell r="AM7">
            <v>3000</v>
          </cell>
          <cell r="AN7">
            <v>2248</v>
          </cell>
          <cell r="AO7">
            <v>920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25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</row>
        <row r="14">
          <cell r="G14">
            <v>0</v>
          </cell>
          <cell r="H14">
            <v>3.4917495355698831E-2</v>
          </cell>
          <cell r="I14">
            <v>8.0126944231960068E-2</v>
          </cell>
          <cell r="J14">
            <v>0.11426474337959421</v>
          </cell>
          <cell r="K14">
            <v>0.16409554511346663</v>
          </cell>
          <cell r="L14">
            <v>0.21392634684733908</v>
          </cell>
          <cell r="M14">
            <v>0.29684132881652275</v>
          </cell>
          <cell r="N14">
            <v>0.34160729246348304</v>
          </cell>
          <cell r="O14">
            <v>0.36577951407860709</v>
          </cell>
          <cell r="P14">
            <v>0.39800914289877248</v>
          </cell>
          <cell r="Q14">
            <v>0.4871081484719339</v>
          </cell>
          <cell r="R14">
            <v>0.55169617163880091</v>
          </cell>
          <cell r="S14">
            <v>0.60770207263322773</v>
          </cell>
          <cell r="T14">
            <v>0.65315338942920631</v>
          </cell>
          <cell r="U14">
            <v>0.69158070156267082</v>
          </cell>
          <cell r="V14">
            <v>0.75847721560485204</v>
          </cell>
          <cell r="W14">
            <v>0.81929534112847424</v>
          </cell>
          <cell r="X14">
            <v>0.88090481914544871</v>
          </cell>
          <cell r="Y14">
            <v>0.96920500491749551</v>
          </cell>
          <cell r="Z14">
            <v>1.0076609113758062</v>
          </cell>
          <cell r="AA14">
            <v>1.0325046443011696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1.3477579863767165E-2</v>
          </cell>
          <cell r="S15">
            <v>6.8790296142498097E-2</v>
          </cell>
          <cell r="T15">
            <v>0.12962153498706883</v>
          </cell>
          <cell r="U15">
            <v>0.16859723891742251</v>
          </cell>
          <cell r="V15">
            <v>0.201744800203985</v>
          </cell>
          <cell r="W15">
            <v>0.24235966925290497</v>
          </cell>
          <cell r="X15">
            <v>0.28024259643754784</v>
          </cell>
          <cell r="Y15">
            <v>0.35637270972207047</v>
          </cell>
          <cell r="Z15">
            <v>0.40372636870287404</v>
          </cell>
          <cell r="AA15">
            <v>0.45891159436127205</v>
          </cell>
          <cell r="AB15">
            <v>0.47300841438094204</v>
          </cell>
          <cell r="AC15">
            <v>0.48859869595308353</v>
          </cell>
          <cell r="AD15">
            <v>0.54250901540815222</v>
          </cell>
          <cell r="AE15">
            <v>0.5857647615925401</v>
          </cell>
          <cell r="AF15">
            <v>0.67346009543583585</v>
          </cell>
          <cell r="AG15">
            <v>0.70269187338360117</v>
          </cell>
          <cell r="AH15">
            <v>0.73183258660255723</v>
          </cell>
          <cell r="AI15">
            <v>0.75186682694058948</v>
          </cell>
          <cell r="AJ15">
            <v>0.80144246530433838</v>
          </cell>
          <cell r="AK15">
            <v>0.83715805194332138</v>
          </cell>
          <cell r="AL15">
            <v>0.88720722689687836</v>
          </cell>
          <cell r="AM15">
            <v>0.94184606418242089</v>
          </cell>
          <cell r="AN15">
            <v>0.98278876625505407</v>
          </cell>
          <cell r="AO15">
            <v>0.99954467635595379</v>
          </cell>
          <cell r="AP15">
            <v>0.99954467635595379</v>
          </cell>
          <cell r="AQ15">
            <v>0.99954467635595379</v>
          </cell>
          <cell r="AR15">
            <v>0.99954467635595379</v>
          </cell>
          <cell r="AS15">
            <v>0.99954467635595379</v>
          </cell>
          <cell r="AT15">
            <v>0.99954467635595379</v>
          </cell>
          <cell r="AU15">
            <v>1</v>
          </cell>
          <cell r="AV15">
            <v>1</v>
          </cell>
          <cell r="AW15">
            <v>1</v>
          </cell>
          <cell r="AX15">
            <v>1</v>
          </cell>
          <cell r="AY15">
            <v>1</v>
          </cell>
          <cell r="AZ15">
            <v>1</v>
          </cell>
          <cell r="BA15">
            <v>1</v>
          </cell>
          <cell r="BB15">
            <v>1</v>
          </cell>
          <cell r="BC15">
            <v>1</v>
          </cell>
          <cell r="BD15">
            <v>1</v>
          </cell>
          <cell r="BE15">
            <v>1</v>
          </cell>
          <cell r="BF15">
            <v>1</v>
          </cell>
          <cell r="BG15">
            <v>1</v>
          </cell>
          <cell r="BH15">
            <v>1</v>
          </cell>
        </row>
        <row r="16">
          <cell r="BH16">
            <v>1</v>
          </cell>
          <cell r="BI16">
            <v>1</v>
          </cell>
          <cell r="BJ16">
            <v>1</v>
          </cell>
          <cell r="BK16">
            <v>1</v>
          </cell>
          <cell r="BL16">
            <v>1</v>
          </cell>
          <cell r="BM16">
            <v>1</v>
          </cell>
          <cell r="BN16">
            <v>1</v>
          </cell>
          <cell r="BO16">
            <v>1</v>
          </cell>
          <cell r="BP16">
            <v>1</v>
          </cell>
          <cell r="BQ16">
            <v>1</v>
          </cell>
          <cell r="BR16">
            <v>1</v>
          </cell>
          <cell r="BS16">
            <v>1</v>
          </cell>
          <cell r="BT16">
            <v>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ONOGRAMA SUMINISTRO "/>
      <sheetName val="CRONOGRAMA SUMINISTRO con prom."/>
    </sheetNames>
    <sheetDataSet>
      <sheetData sheetId="0">
        <row r="1">
          <cell r="H1" t="str">
            <v>S1</v>
          </cell>
          <cell r="I1" t="str">
            <v>S2</v>
          </cell>
          <cell r="J1" t="str">
            <v>S3</v>
          </cell>
          <cell r="L1" t="str">
            <v>S4</v>
          </cell>
          <cell r="M1" t="str">
            <v>S5</v>
          </cell>
          <cell r="N1" t="str">
            <v>S6</v>
          </cell>
          <cell r="P1" t="str">
            <v>S7</v>
          </cell>
          <cell r="Q1" t="str">
            <v>S8</v>
          </cell>
          <cell r="R1" t="str">
            <v>S9</v>
          </cell>
          <cell r="S1" t="str">
            <v>S10</v>
          </cell>
          <cell r="T1" t="str">
            <v>S11</v>
          </cell>
          <cell r="U1" t="str">
            <v>S12</v>
          </cell>
          <cell r="V1" t="str">
            <v>S13</v>
          </cell>
          <cell r="W1" t="str">
            <v>S14</v>
          </cell>
          <cell r="X1" t="str">
            <v>S15</v>
          </cell>
          <cell r="Y1" t="str">
            <v>S16</v>
          </cell>
          <cell r="Z1" t="str">
            <v>S17</v>
          </cell>
        </row>
        <row r="18">
          <cell r="H18">
            <v>1000</v>
          </cell>
          <cell r="I18">
            <v>1100</v>
          </cell>
          <cell r="J18">
            <v>1200</v>
          </cell>
          <cell r="L18">
            <v>1300</v>
          </cell>
          <cell r="M18">
            <v>1400</v>
          </cell>
          <cell r="N18">
            <v>1500</v>
          </cell>
          <cell r="P18">
            <v>1600</v>
          </cell>
          <cell r="Q18">
            <v>1800</v>
          </cell>
          <cell r="R18">
            <v>2000</v>
          </cell>
          <cell r="S18">
            <v>2400</v>
          </cell>
          <cell r="T18">
            <v>2800</v>
          </cell>
          <cell r="U18">
            <v>3400</v>
          </cell>
          <cell r="V18">
            <v>4000</v>
          </cell>
          <cell r="W18">
            <v>7000</v>
          </cell>
          <cell r="X18">
            <v>10500</v>
          </cell>
          <cell r="Y18">
            <v>7000</v>
          </cell>
          <cell r="Z18">
            <v>4342.29</v>
          </cell>
        </row>
        <row r="19">
          <cell r="H19">
            <v>1000</v>
          </cell>
          <cell r="I19">
            <v>2100</v>
          </cell>
          <cell r="J19">
            <v>3300</v>
          </cell>
          <cell r="L19">
            <v>4600</v>
          </cell>
          <cell r="M19">
            <v>6000</v>
          </cell>
          <cell r="N19">
            <v>7500</v>
          </cell>
          <cell r="P19">
            <v>9100</v>
          </cell>
          <cell r="Q19">
            <v>10900</v>
          </cell>
          <cell r="R19">
            <v>12900</v>
          </cell>
          <cell r="S19">
            <v>15300</v>
          </cell>
          <cell r="T19">
            <v>18100</v>
          </cell>
          <cell r="U19">
            <v>21500</v>
          </cell>
          <cell r="V19">
            <v>25500</v>
          </cell>
          <cell r="W19">
            <v>32500</v>
          </cell>
          <cell r="X19">
            <v>43000</v>
          </cell>
          <cell r="Y19">
            <v>50000</v>
          </cell>
          <cell r="Z19">
            <v>54342.29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5073D-D44B-4896-AA5C-C255346767E6}">
  <dimension ref="A1:AB26"/>
  <sheetViews>
    <sheetView tabSelected="1" zoomScale="55" zoomScaleNormal="55" workbookViewId="0">
      <selection activeCell="U35" sqref="U35"/>
    </sheetView>
  </sheetViews>
  <sheetFormatPr baseColWidth="10" defaultRowHeight="15" x14ac:dyDescent="0.25"/>
  <cols>
    <col min="1" max="1" width="11.7109375" customWidth="1"/>
    <col min="2" max="2" width="36.7109375" customWidth="1"/>
    <col min="3" max="3" width="5.28515625" customWidth="1"/>
    <col min="4" max="4" width="11.42578125" customWidth="1"/>
    <col min="5" max="5" width="14.28515625" customWidth="1"/>
    <col min="6" max="6" width="13" customWidth="1"/>
    <col min="7" max="7" width="13.42578125" customWidth="1"/>
    <col min="8" max="9" width="12" customWidth="1"/>
    <col min="10" max="10" width="5.5703125" customWidth="1"/>
    <col min="11" max="11" width="6.42578125" customWidth="1"/>
    <col min="12" max="12" width="12" customWidth="1"/>
    <col min="13" max="13" width="12.28515625" customWidth="1"/>
    <col min="14" max="14" width="3.140625" customWidth="1"/>
    <col min="15" max="15" width="10.7109375" customWidth="1"/>
    <col min="16" max="16" width="13.85546875" customWidth="1"/>
    <col min="17" max="17" width="13.5703125" customWidth="1"/>
    <col min="18" max="18" width="13.7109375" customWidth="1"/>
    <col min="19" max="19" width="15" customWidth="1"/>
    <col min="20" max="20" width="13.28515625" customWidth="1"/>
    <col min="21" max="21" width="13.7109375" customWidth="1"/>
    <col min="22" max="22" width="13.28515625" customWidth="1"/>
    <col min="23" max="24" width="13.85546875" customWidth="1"/>
    <col min="25" max="25" width="13.5703125" customWidth="1"/>
    <col min="26" max="26" width="14.7109375" customWidth="1"/>
    <col min="28" max="28" width="12" bestFit="1" customWidth="1"/>
  </cols>
  <sheetData>
    <row r="1" spans="1:27" ht="3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5" t="s">
        <v>8</v>
      </c>
      <c r="J1" s="6" t="s">
        <v>9</v>
      </c>
      <c r="K1" s="7"/>
      <c r="L1" s="5" t="s">
        <v>10</v>
      </c>
      <c r="M1" s="4" t="s">
        <v>11</v>
      </c>
      <c r="N1" s="6" t="s">
        <v>12</v>
      </c>
      <c r="O1" s="7"/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</row>
    <row r="2" spans="1:27" ht="36" customHeight="1" x14ac:dyDescent="0.25">
      <c r="A2" s="8" t="s">
        <v>24</v>
      </c>
      <c r="B2" s="8"/>
      <c r="C2" s="8"/>
      <c r="D2" s="8"/>
      <c r="E2" s="9">
        <v>120</v>
      </c>
      <c r="F2" s="10">
        <v>45689</v>
      </c>
      <c r="G2" s="11">
        <f>F2+119</f>
        <v>45808</v>
      </c>
      <c r="H2" s="12" t="s">
        <v>25</v>
      </c>
      <c r="I2" s="13" t="s">
        <v>26</v>
      </c>
      <c r="J2" s="14" t="s">
        <v>27</v>
      </c>
      <c r="K2" s="15"/>
      <c r="L2" s="12" t="s">
        <v>28</v>
      </c>
      <c r="M2" s="16" t="s">
        <v>29</v>
      </c>
      <c r="N2" s="17" t="s">
        <v>30</v>
      </c>
      <c r="O2" s="18"/>
      <c r="P2" s="19" t="s">
        <v>27</v>
      </c>
      <c r="Q2" s="12" t="s">
        <v>28</v>
      </c>
      <c r="R2" s="12" t="s">
        <v>31</v>
      </c>
      <c r="S2" s="13" t="s">
        <v>32</v>
      </c>
      <c r="T2" s="12" t="s">
        <v>33</v>
      </c>
      <c r="U2" s="12" t="s">
        <v>34</v>
      </c>
      <c r="V2" s="12" t="s">
        <v>35</v>
      </c>
      <c r="W2" s="12" t="s">
        <v>36</v>
      </c>
      <c r="X2" s="12" t="s">
        <v>37</v>
      </c>
      <c r="Y2" s="12" t="s">
        <v>38</v>
      </c>
      <c r="Z2" s="12" t="s">
        <v>39</v>
      </c>
    </row>
    <row r="3" spans="1:27" ht="56.25" customHeight="1" x14ac:dyDescent="0.25">
      <c r="A3" s="20" t="s">
        <v>40</v>
      </c>
      <c r="B3" s="21" t="s">
        <v>41</v>
      </c>
      <c r="C3" s="22"/>
      <c r="D3" s="22"/>
      <c r="E3" s="22"/>
      <c r="F3" s="22"/>
      <c r="G3" s="22"/>
      <c r="H3" s="23">
        <v>45689</v>
      </c>
      <c r="I3" s="23">
        <f>H3+7</f>
        <v>45696</v>
      </c>
      <c r="J3" s="24">
        <f>I3+7</f>
        <v>45703</v>
      </c>
      <c r="K3" s="25"/>
      <c r="L3" s="23">
        <f>J3+7</f>
        <v>45710</v>
      </c>
      <c r="M3" s="23">
        <f t="shared" ref="M3:U3" si="0">L3+7</f>
        <v>45717</v>
      </c>
      <c r="N3" s="24">
        <f>M3+7</f>
        <v>45724</v>
      </c>
      <c r="O3" s="25"/>
      <c r="P3" s="23">
        <f>N3+7</f>
        <v>45731</v>
      </c>
      <c r="Q3" s="23">
        <f t="shared" si="0"/>
        <v>45738</v>
      </c>
      <c r="R3" s="23">
        <f t="shared" si="0"/>
        <v>45745</v>
      </c>
      <c r="S3" s="23">
        <f t="shared" si="0"/>
        <v>45752</v>
      </c>
      <c r="T3" s="23">
        <f t="shared" si="0"/>
        <v>45759</v>
      </c>
      <c r="U3" s="23">
        <f t="shared" si="0"/>
        <v>45766</v>
      </c>
      <c r="V3" s="23">
        <f>U3+7</f>
        <v>45773</v>
      </c>
      <c r="W3" s="23">
        <f t="shared" ref="W3:X3" si="1">V3+7</f>
        <v>45780</v>
      </c>
      <c r="X3" s="23">
        <f t="shared" si="1"/>
        <v>45787</v>
      </c>
      <c r="Y3" s="23">
        <f>X3+7</f>
        <v>45794</v>
      </c>
      <c r="Z3" s="23">
        <f t="shared" ref="Z3" si="2">Y3+7</f>
        <v>45801</v>
      </c>
      <c r="AA3" s="23">
        <f>Z3+8</f>
        <v>45809</v>
      </c>
    </row>
    <row r="4" spans="1:27" x14ac:dyDescent="0.25">
      <c r="A4" s="26" t="s">
        <v>42</v>
      </c>
      <c r="B4" s="27" t="s">
        <v>43</v>
      </c>
      <c r="C4" s="27"/>
      <c r="D4" s="27"/>
      <c r="E4" s="27"/>
      <c r="F4" s="27"/>
      <c r="G4" s="27"/>
      <c r="H4" s="28"/>
      <c r="I4" s="28"/>
      <c r="J4" s="28"/>
      <c r="L4" s="28"/>
      <c r="M4" s="28"/>
      <c r="N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x14ac:dyDescent="0.25">
      <c r="A5" s="29" t="s">
        <v>44</v>
      </c>
      <c r="B5" s="30" t="s">
        <v>45</v>
      </c>
      <c r="C5" s="31" t="s">
        <v>46</v>
      </c>
      <c r="D5" s="31">
        <v>54342.29</v>
      </c>
      <c r="E5" s="32">
        <v>120</v>
      </c>
      <c r="F5" s="33">
        <v>45689</v>
      </c>
      <c r="G5" s="34">
        <f>F5+119</f>
        <v>45808</v>
      </c>
      <c r="H5" s="35"/>
      <c r="I5" s="35"/>
      <c r="J5" s="35"/>
      <c r="K5" s="36"/>
      <c r="L5" s="35"/>
      <c r="M5" s="35"/>
      <c r="N5" s="35"/>
      <c r="O5" s="36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3.75" customHeight="1" x14ac:dyDescent="0.25">
      <c r="F6" s="37"/>
      <c r="G6" s="37"/>
      <c r="H6" s="35"/>
      <c r="I6" s="35"/>
      <c r="J6" s="35"/>
      <c r="K6" s="36"/>
      <c r="L6" s="35"/>
      <c r="M6" s="35"/>
      <c r="N6" s="35"/>
      <c r="O6" s="36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spans="1:27" x14ac:dyDescent="0.25">
      <c r="A7" s="38" t="s">
        <v>47</v>
      </c>
      <c r="B7" s="39" t="s">
        <v>48</v>
      </c>
      <c r="C7" s="40"/>
      <c r="D7" s="41"/>
      <c r="E7" s="42">
        <v>17</v>
      </c>
      <c r="F7" s="43">
        <v>45689</v>
      </c>
      <c r="G7" s="44">
        <f>F7+16</f>
        <v>45705</v>
      </c>
      <c r="H7" s="45"/>
      <c r="I7" s="45"/>
      <c r="J7" s="45"/>
      <c r="K7" s="36"/>
      <c r="L7" s="35"/>
      <c r="M7" s="35"/>
      <c r="N7" s="35"/>
      <c r="O7" s="36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7" ht="4.5" customHeight="1" x14ac:dyDescent="0.25">
      <c r="A8" s="46"/>
      <c r="F8" s="37"/>
      <c r="G8" s="37"/>
      <c r="H8" s="35"/>
      <c r="I8" s="35"/>
      <c r="J8" s="35"/>
      <c r="K8" s="36"/>
      <c r="L8" s="35"/>
      <c r="M8" s="35"/>
      <c r="N8" s="35"/>
      <c r="O8" s="36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x14ac:dyDescent="0.25">
      <c r="A9" s="42" t="s">
        <v>49</v>
      </c>
      <c r="B9" s="39" t="s">
        <v>50</v>
      </c>
      <c r="C9" s="40"/>
      <c r="D9" s="41"/>
      <c r="E9" s="42">
        <v>103</v>
      </c>
      <c r="F9" s="43">
        <f>G7+1</f>
        <v>45706</v>
      </c>
      <c r="G9" s="44">
        <f>F9+102</f>
        <v>45808</v>
      </c>
      <c r="H9" s="35"/>
      <c r="I9" s="35"/>
      <c r="J9" s="35"/>
      <c r="K9" s="47"/>
      <c r="L9" s="45"/>
      <c r="M9" s="45"/>
      <c r="N9" s="45"/>
      <c r="O9" s="47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35"/>
    </row>
    <row r="10" spans="1:27" ht="4.5" customHeight="1" x14ac:dyDescent="0.25">
      <c r="A10" s="46"/>
      <c r="F10" s="37"/>
      <c r="G10" s="37"/>
      <c r="H10" s="35"/>
      <c r="I10" s="35"/>
      <c r="J10" s="35"/>
      <c r="K10" s="36"/>
      <c r="L10" s="35"/>
      <c r="M10" s="35"/>
      <c r="N10" s="35"/>
      <c r="O10" s="36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x14ac:dyDescent="0.25">
      <c r="A11" s="42" t="s">
        <v>51</v>
      </c>
      <c r="B11" s="39" t="s">
        <v>52</v>
      </c>
      <c r="C11" s="40"/>
      <c r="D11" s="41"/>
      <c r="E11" s="42">
        <v>17</v>
      </c>
      <c r="F11" s="43">
        <v>45689</v>
      </c>
      <c r="G11" s="44">
        <f>F11+16</f>
        <v>45705</v>
      </c>
      <c r="H11" s="45"/>
      <c r="I11" s="45"/>
      <c r="J11" s="45"/>
      <c r="K11" s="36"/>
      <c r="L11" s="35"/>
      <c r="M11" s="35"/>
      <c r="N11" s="35"/>
      <c r="O11" s="36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ht="4.5" customHeight="1" x14ac:dyDescent="0.25">
      <c r="A12" s="46"/>
      <c r="F12" s="37"/>
      <c r="G12" s="37"/>
      <c r="H12" s="35"/>
      <c r="I12" s="35"/>
      <c r="J12" s="35"/>
      <c r="K12" s="36"/>
      <c r="L12" s="35"/>
      <c r="M12" s="35"/>
      <c r="N12" s="35"/>
      <c r="O12" s="36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x14ac:dyDescent="0.25">
      <c r="A13" s="42" t="s">
        <v>53</v>
      </c>
      <c r="B13" s="39" t="s">
        <v>54</v>
      </c>
      <c r="C13" s="40"/>
      <c r="D13" s="41"/>
      <c r="E13" s="42">
        <v>20</v>
      </c>
      <c r="F13" s="43">
        <f>G11+1</f>
        <v>45706</v>
      </c>
      <c r="G13" s="44">
        <f>F13+19</f>
        <v>45725</v>
      </c>
      <c r="H13" s="35"/>
      <c r="I13" s="35"/>
      <c r="J13" s="35"/>
      <c r="K13" s="47"/>
      <c r="L13" s="45"/>
      <c r="M13" s="45"/>
      <c r="N13" s="45"/>
      <c r="O13" s="36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4.5" customHeight="1" x14ac:dyDescent="0.25">
      <c r="A14" s="46"/>
      <c r="F14" s="37"/>
      <c r="G14" s="37"/>
      <c r="H14" s="35"/>
      <c r="I14" s="35"/>
      <c r="J14" s="35"/>
      <c r="K14" s="36"/>
      <c r="L14" s="35"/>
      <c r="M14" s="35"/>
      <c r="N14" s="35"/>
      <c r="O14" s="36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x14ac:dyDescent="0.25">
      <c r="A15" s="42" t="s">
        <v>55</v>
      </c>
      <c r="B15" s="39" t="s">
        <v>56</v>
      </c>
      <c r="C15" s="40"/>
      <c r="D15" s="41"/>
      <c r="E15" s="42">
        <v>83</v>
      </c>
      <c r="F15" s="43">
        <f>G13+1</f>
        <v>45726</v>
      </c>
      <c r="G15" s="44">
        <f>F15+82</f>
        <v>45808</v>
      </c>
      <c r="H15" s="35"/>
      <c r="I15" s="35"/>
      <c r="J15" s="35"/>
      <c r="K15" s="36"/>
      <c r="L15" s="35"/>
      <c r="M15" s="35"/>
      <c r="N15" s="35"/>
      <c r="O15" s="47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35"/>
    </row>
    <row r="16" spans="1:27" x14ac:dyDescent="0.25">
      <c r="H16" s="28"/>
      <c r="I16" s="28"/>
      <c r="J16" s="28"/>
      <c r="L16" s="28"/>
      <c r="M16" s="28"/>
      <c r="N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2:28" ht="30" x14ac:dyDescent="0.25">
      <c r="B17" s="2" t="s">
        <v>57</v>
      </c>
      <c r="C17" s="48" t="s">
        <v>2</v>
      </c>
      <c r="D17" s="49"/>
      <c r="E17" s="50" t="s">
        <v>58</v>
      </c>
      <c r="F17" s="50"/>
      <c r="G17" s="50"/>
      <c r="H17" s="51" t="str">
        <f>H2</f>
        <v>Del 01/02 al 07/02</v>
      </c>
      <c r="I17" s="51" t="str">
        <f t="shared" ref="I17:Y17" si="3">I2</f>
        <v>Del 8/02 al 14/02</v>
      </c>
      <c r="J17" s="52" t="str">
        <f t="shared" si="3"/>
        <v>Del 15/02 al 21/02</v>
      </c>
      <c r="K17" s="53"/>
      <c r="L17" s="51" t="str">
        <f t="shared" si="3"/>
        <v>Del 22/02 al 28/02</v>
      </c>
      <c r="M17" s="51" t="str">
        <f t="shared" si="3"/>
        <v>Del 01/03 al 07/03</v>
      </c>
      <c r="N17" s="54" t="str">
        <f t="shared" si="3"/>
        <v>Del 08/03 al 14/03</v>
      </c>
      <c r="O17" s="55"/>
      <c r="P17" s="51" t="str">
        <f t="shared" si="3"/>
        <v>Del 15/02 al 21/02</v>
      </c>
      <c r="Q17" s="51" t="str">
        <f t="shared" si="3"/>
        <v>Del 22/02 al 28/02</v>
      </c>
      <c r="R17" s="51" t="str">
        <f t="shared" si="3"/>
        <v>Del 29/03 al 04/04</v>
      </c>
      <c r="S17" s="51" t="str">
        <f t="shared" si="3"/>
        <v>Del 05/04 al 11/04</v>
      </c>
      <c r="T17" s="51" t="str">
        <f t="shared" si="3"/>
        <v>Del 12/04 al 18/04</v>
      </c>
      <c r="U17" s="51" t="str">
        <f t="shared" si="3"/>
        <v>Del 19/04 al 25/04</v>
      </c>
      <c r="V17" s="51" t="str">
        <f t="shared" si="3"/>
        <v>Del 26/04 al 02/05</v>
      </c>
      <c r="W17" s="51" t="str">
        <f t="shared" si="3"/>
        <v>Del 03/05 al 09/05</v>
      </c>
      <c r="X17" s="51" t="str">
        <f t="shared" si="3"/>
        <v>Del 10/05 al 16/05</v>
      </c>
      <c r="Y17" s="51" t="str">
        <f t="shared" si="3"/>
        <v>Del 17/05 al 23/05</v>
      </c>
      <c r="Z17" s="51" t="str">
        <f>Z2</f>
        <v>Del 24/05 al 31/05</v>
      </c>
    </row>
    <row r="18" spans="2:28" x14ac:dyDescent="0.25">
      <c r="B18" s="56" t="s">
        <v>59</v>
      </c>
      <c r="C18" s="57" t="s">
        <v>46</v>
      </c>
      <c r="D18" s="58"/>
      <c r="E18" s="59" t="s">
        <v>60</v>
      </c>
      <c r="F18" s="59"/>
      <c r="G18" s="59"/>
      <c r="H18" s="60">
        <v>1000</v>
      </c>
      <c r="I18" s="60">
        <v>1100</v>
      </c>
      <c r="J18" s="61">
        <v>1200</v>
      </c>
      <c r="K18" s="62"/>
      <c r="L18" s="60">
        <v>1300</v>
      </c>
      <c r="M18" s="60">
        <v>1400</v>
      </c>
      <c r="N18" s="61">
        <v>1500</v>
      </c>
      <c r="O18" s="62"/>
      <c r="P18" s="60">
        <v>1600</v>
      </c>
      <c r="Q18" s="60">
        <v>1800</v>
      </c>
      <c r="R18" s="60">
        <v>2000</v>
      </c>
      <c r="S18" s="60">
        <v>2400</v>
      </c>
      <c r="T18" s="60">
        <v>2800</v>
      </c>
      <c r="U18" s="60">
        <v>3400</v>
      </c>
      <c r="V18" s="60">
        <v>4000</v>
      </c>
      <c r="W18" s="60">
        <v>7000</v>
      </c>
      <c r="X18" s="60">
        <v>10500</v>
      </c>
      <c r="Y18" s="60">
        <v>7000</v>
      </c>
      <c r="Z18" s="60">
        <v>4342.29</v>
      </c>
    </row>
    <row r="19" spans="2:28" x14ac:dyDescent="0.25">
      <c r="B19" s="63"/>
      <c r="C19" s="64" t="s">
        <v>46</v>
      </c>
      <c r="D19" s="65"/>
      <c r="E19" s="66" t="s">
        <v>61</v>
      </c>
      <c r="F19" s="66"/>
      <c r="G19" s="66"/>
      <c r="H19" s="67">
        <f>H18</f>
        <v>1000</v>
      </c>
      <c r="I19" s="67">
        <f>H19+I18</f>
        <v>2100</v>
      </c>
      <c r="J19" s="68">
        <f>I19+J18</f>
        <v>3300</v>
      </c>
      <c r="K19" s="69"/>
      <c r="L19" s="67">
        <f>J19+L18</f>
        <v>4600</v>
      </c>
      <c r="M19" s="67">
        <f>L19+M18</f>
        <v>6000</v>
      </c>
      <c r="N19" s="70">
        <f>M19+N18</f>
        <v>7500</v>
      </c>
      <c r="O19" s="71"/>
      <c r="P19" s="67">
        <f>N19+P18</f>
        <v>9100</v>
      </c>
      <c r="Q19" s="67">
        <f t="shared" ref="Q19:Y19" si="4">P19+Q18</f>
        <v>10900</v>
      </c>
      <c r="R19" s="67">
        <f t="shared" si="4"/>
        <v>12900</v>
      </c>
      <c r="S19" s="67">
        <f>R19+S18</f>
        <v>15300</v>
      </c>
      <c r="T19" s="67">
        <f t="shared" si="4"/>
        <v>18100</v>
      </c>
      <c r="U19" s="67">
        <f t="shared" si="4"/>
        <v>21500</v>
      </c>
      <c r="V19" s="67">
        <f t="shared" si="4"/>
        <v>25500</v>
      </c>
      <c r="W19" s="67">
        <f t="shared" si="4"/>
        <v>32500</v>
      </c>
      <c r="X19" s="67">
        <f t="shared" si="4"/>
        <v>43000</v>
      </c>
      <c r="Y19" s="67">
        <f t="shared" si="4"/>
        <v>50000</v>
      </c>
      <c r="Z19" s="67">
        <f>Y19+Z18</f>
        <v>54342.29</v>
      </c>
      <c r="AB19" s="72"/>
    </row>
    <row r="26" spans="2:28" x14ac:dyDescent="0.25">
      <c r="H26" s="73"/>
    </row>
  </sheetData>
  <mergeCells count="26">
    <mergeCell ref="J19:K19"/>
    <mergeCell ref="N19:O19"/>
    <mergeCell ref="E17:G17"/>
    <mergeCell ref="J17:K17"/>
    <mergeCell ref="N17:O17"/>
    <mergeCell ref="B18:B19"/>
    <mergeCell ref="C18:D18"/>
    <mergeCell ref="E18:G18"/>
    <mergeCell ref="J18:K18"/>
    <mergeCell ref="N18:O18"/>
    <mergeCell ref="C19:D19"/>
    <mergeCell ref="E19:G19"/>
    <mergeCell ref="B7:D7"/>
    <mergeCell ref="B9:D9"/>
    <mergeCell ref="B11:D11"/>
    <mergeCell ref="B13:D13"/>
    <mergeCell ref="B15:D15"/>
    <mergeCell ref="C17:D17"/>
    <mergeCell ref="J1:K1"/>
    <mergeCell ref="N1:O1"/>
    <mergeCell ref="A2:D2"/>
    <mergeCell ref="J2:K2"/>
    <mergeCell ref="N2:O2"/>
    <mergeCell ref="B3:G3"/>
    <mergeCell ref="J3:K3"/>
    <mergeCell ref="N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SUMINISTRO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CAVERO STEVEN MICHAEL</dc:creator>
  <cp:lastModifiedBy>RODRIGUEZ CAVERO STEVEN MICHAEL</cp:lastModifiedBy>
  <dcterms:created xsi:type="dcterms:W3CDTF">2025-01-28T23:50:21Z</dcterms:created>
  <dcterms:modified xsi:type="dcterms:W3CDTF">2025-01-28T23:51:18Z</dcterms:modified>
</cp:coreProperties>
</file>