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afirma.sharepoint.com/teams/AreadeTierras/Documentos compartidos/Propuestas OHL/"/>
    </mc:Choice>
  </mc:AlternateContent>
  <xr:revisionPtr revIDLastSave="0" documentId="14_{BBB2A834-861C-4314-A3DC-FE0CD5934B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1" l="1"/>
  <c r="C27" i="1" s="1"/>
  <c r="C19" i="1"/>
  <c r="H34" i="1" l="1"/>
  <c r="C15" i="1"/>
  <c r="H9" i="1" s="1"/>
  <c r="H35" i="1" l="1"/>
  <c r="H36" i="1"/>
  <c r="H37" i="1"/>
  <c r="H38" i="1"/>
  <c r="H31" i="1"/>
  <c r="H28" i="1"/>
  <c r="H33" i="1"/>
  <c r="H32" i="1"/>
  <c r="H30" i="1"/>
  <c r="H29" i="1"/>
  <c r="E3" i="1"/>
  <c r="H3" i="1" s="1"/>
  <c r="E4" i="1"/>
  <c r="H4" i="1" s="1"/>
  <c r="E5" i="1"/>
  <c r="H5" i="1" s="1"/>
  <c r="E6" i="1"/>
  <c r="H6" i="1" s="1"/>
  <c r="E2" i="1"/>
  <c r="E7" i="1" l="1"/>
  <c r="H39" i="1"/>
  <c r="H2" i="1"/>
  <c r="H7" i="1" s="1"/>
  <c r="H40" i="1" l="1"/>
  <c r="H41" i="1" s="1"/>
  <c r="H43" i="1" l="1"/>
  <c r="H42" i="1"/>
  <c r="H44" i="1" l="1"/>
</calcChain>
</file>

<file path=xl/sharedStrings.xml><?xml version="1.0" encoding="utf-8"?>
<sst xmlns="http://schemas.openxmlformats.org/spreadsheetml/2006/main" count="155" uniqueCount="74">
  <si>
    <t>Item</t>
  </si>
  <si>
    <t>Descripcion</t>
  </si>
  <si>
    <t>Cantidad</t>
  </si>
  <si>
    <t>Unidad de Medida</t>
  </si>
  <si>
    <t>MES</t>
  </si>
  <si>
    <t>Materiales y herramientas de trabajo</t>
  </si>
  <si>
    <t>GLB</t>
  </si>
  <si>
    <t>Equipos informáticos, audiovisuales, impresiones y otros</t>
  </si>
  <si>
    <t>Camioneta 4x4 incluido conductor y combustible #1</t>
  </si>
  <si>
    <t>Camioneta 4x4 incluido conductor y combustible #2</t>
  </si>
  <si>
    <t>EPPS</t>
  </si>
  <si>
    <t>Alimentación Profesionales</t>
  </si>
  <si>
    <t>Hospedaje Profesionales</t>
  </si>
  <si>
    <t>Alimentación y Hospedaje Conductor Camioneta</t>
  </si>
  <si>
    <t>Póliza SCTR Pensión</t>
  </si>
  <si>
    <t>Póliza SCTR Salud</t>
  </si>
  <si>
    <t>Examen descarte covid 19</t>
  </si>
  <si>
    <t>Implementos de protección contra covid 19</t>
  </si>
  <si>
    <t>13</t>
  </si>
  <si>
    <t>Dedicación</t>
  </si>
  <si>
    <t>10</t>
  </si>
  <si>
    <t>1</t>
  </si>
  <si>
    <t>Sueldo mensual</t>
  </si>
  <si>
    <t>2</t>
  </si>
  <si>
    <t>6</t>
  </si>
  <si>
    <t>COSTO PERSONAL</t>
  </si>
  <si>
    <t>Relacionista Comunitario #3</t>
  </si>
  <si>
    <t xml:space="preserve">Relacionista Comunitario #2 </t>
  </si>
  <si>
    <t xml:space="preserve">Relacionista Comunitario #1 </t>
  </si>
  <si>
    <t xml:space="preserve">Coordinador Relaciones Comunitarias </t>
  </si>
  <si>
    <t>COSTO EQUIPO</t>
  </si>
  <si>
    <t>Presupuesto mensual</t>
  </si>
  <si>
    <t>Presupuesto total</t>
  </si>
  <si>
    <t>COSTO DIRECTO</t>
  </si>
  <si>
    <t>GASTOS GENERALES</t>
  </si>
  <si>
    <t>COSTO TOTAL DEL PROYECTO</t>
  </si>
  <si>
    <t>UTILIDAD</t>
  </si>
  <si>
    <t>PRESUPUESTO TOTAL</t>
  </si>
  <si>
    <t>5</t>
  </si>
  <si>
    <t>8</t>
  </si>
  <si>
    <t>3</t>
  </si>
  <si>
    <t>4</t>
  </si>
  <si>
    <t>7</t>
  </si>
  <si>
    <t>9</t>
  </si>
  <si>
    <t>11</t>
  </si>
  <si>
    <t>12</t>
  </si>
  <si>
    <t>Proyectores de mínimo 5K de luminescencia.B10</t>
  </si>
  <si>
    <t>ECRAM</t>
  </si>
  <si>
    <t>Parlantes</t>
  </si>
  <si>
    <t>Micrófono</t>
  </si>
  <si>
    <t>Cámara fotográfica</t>
  </si>
  <si>
    <t>Laptop</t>
  </si>
  <si>
    <t>Agua</t>
  </si>
  <si>
    <t>Luz</t>
  </si>
  <si>
    <t>Internet</t>
  </si>
  <si>
    <t>Mantenimiento</t>
  </si>
  <si>
    <t>Costo</t>
  </si>
  <si>
    <t>Drone RKT</t>
  </si>
  <si>
    <t>Unidades de medida</t>
  </si>
  <si>
    <t xml:space="preserve">Alquiler </t>
  </si>
  <si>
    <t>Personas</t>
  </si>
  <si>
    <t>-</t>
  </si>
  <si>
    <t>%</t>
  </si>
  <si>
    <t>Descripción</t>
  </si>
  <si>
    <t>12.5</t>
  </si>
  <si>
    <t>0.05</t>
  </si>
  <si>
    <t>Celular+linea</t>
  </si>
  <si>
    <t>Sillas</t>
  </si>
  <si>
    <t>Escritorios /Mesa de reuniones</t>
  </si>
  <si>
    <t>Utiles de oficina</t>
  </si>
  <si>
    <t>Impresora+ cartuchos</t>
  </si>
  <si>
    <t xml:space="preserve">Jefe de Proyecto </t>
  </si>
  <si>
    <t>0.13</t>
  </si>
  <si>
    <t>Transporte de equipo al sitio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</si>
</sst>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S/&quot;\ * #,##0.00_-;\-&quot;S/&quot;\ * #,##0.00_-;_-&quot;S/&quot;\ * &quot;-&quot;??_-;_-@_-"/>
    <numFmt numFmtId="164" formatCode="_-[$S/-280A]\ * #,##0.00_-;\-[$S/-280A]\ * #,##0.00_-;_-[$S/-280A]\ * &quot;-&quot;??_-;_-@_-"/>
    <numFmt numFmtId="165" formatCode="&quot;S/&quot;\ #,##0.00"/>
    <numFmt numFmtId="166" formatCode="_-[$USD]\ * #,##0.00_-;\-[$USD]\ * #,##0.00_-;_-[$USD]\ * &quot;-&quot;??_-;_-@_-"/>
  </numFmts>
  <fonts count="11" x14ac:knownFonts="1">
    <font>
      <sz val="11"/>
      <color rgb="FF000000"/>
      <name val="Calibri"/>
    </font>
    <font>
      <b/>
      <sz val="11"/>
      <color rgb="FF0070C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</font>
    <font>
      <u/>
      <sz val="11"/>
      <name val="Calibri"/>
      <family val="2"/>
    </font>
    <font>
      <u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5" fontId="0" fillId="0" borderId="0" xfId="0" applyNumberFormat="1"/>
    <xf numFmtId="44" fontId="4" fillId="0" borderId="1" xfId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/>
    <xf numFmtId="165" fontId="0" fillId="0" borderId="0" xfId="0" applyNumberFormat="1" applyAlignment="1">
      <alignment horizontal="center"/>
    </xf>
    <xf numFmtId="9" fontId="4" fillId="0" borderId="1" xfId="2" applyFont="1" applyFill="1" applyBorder="1" applyAlignment="1">
      <alignment horizontal="center"/>
    </xf>
    <xf numFmtId="0" fontId="0" fillId="0" borderId="0" xfId="0" applyFill="1"/>
    <xf numFmtId="49" fontId="4" fillId="0" borderId="1" xfId="0" applyNumberFormat="1" applyFont="1" applyBorder="1" applyAlignment="1">
      <alignment horizontal="center"/>
    </xf>
    <xf numFmtId="164" fontId="2" fillId="0" borderId="1" xfId="0" applyNumberFormat="1" applyFont="1" applyFill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3" borderId="2" xfId="0" applyNumberFormat="1" applyFont="1" applyFill="1" applyBorder="1"/>
    <xf numFmtId="0" fontId="2" fillId="0" borderId="1" xfId="0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165" fontId="3" fillId="2" borderId="4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left"/>
    </xf>
    <xf numFmtId="164" fontId="4" fillId="2" borderId="9" xfId="0" applyNumberFormat="1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44" fontId="7" fillId="2" borderId="9" xfId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165" fontId="7" fillId="2" borderId="10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49" fontId="7" fillId="2" borderId="4" xfId="0" applyNumberFormat="1" applyFont="1" applyFill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44" fontId="7" fillId="2" borderId="11" xfId="1" applyFont="1" applyFill="1" applyBorder="1" applyAlignment="1">
      <alignment horizontal="center"/>
    </xf>
    <xf numFmtId="165" fontId="7" fillId="2" borderId="5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165" fontId="7" fillId="0" borderId="7" xfId="0" applyNumberFormat="1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165" fontId="0" fillId="0" borderId="7" xfId="0" applyNumberForma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0" fillId="2" borderId="8" xfId="0" applyNumberFormat="1" applyFill="1" applyBorder="1" applyAlignment="1">
      <alignment horizontal="center"/>
    </xf>
    <xf numFmtId="49" fontId="3" fillId="2" borderId="9" xfId="0" applyNumberFormat="1" applyFont="1" applyFill="1" applyBorder="1" applyAlignment="1">
      <alignment horizontal="left"/>
    </xf>
    <xf numFmtId="164" fontId="0" fillId="2" borderId="9" xfId="0" applyNumberFormat="1" applyFill="1" applyBorder="1"/>
    <xf numFmtId="49" fontId="0" fillId="2" borderId="9" xfId="0" applyNumberFormat="1" applyFill="1" applyBorder="1" applyAlignment="1">
      <alignment horizontal="center"/>
    </xf>
    <xf numFmtId="165" fontId="3" fillId="2" borderId="9" xfId="0" applyNumberFormat="1" applyFont="1" applyFill="1" applyBorder="1"/>
    <xf numFmtId="165" fontId="3" fillId="2" borderId="10" xfId="0" applyNumberFormat="1" applyFon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164" fontId="0" fillId="3" borderId="2" xfId="0" applyNumberFormat="1" applyFill="1" applyBorder="1"/>
    <xf numFmtId="165" fontId="3" fillId="3" borderId="2" xfId="0" applyNumberFormat="1" applyFont="1" applyFill="1" applyBorder="1"/>
    <xf numFmtId="165" fontId="3" fillId="3" borderId="2" xfId="0" applyNumberFormat="1" applyFont="1" applyFill="1" applyBorder="1" applyAlignment="1">
      <alignment horizontal="center"/>
    </xf>
    <xf numFmtId="49" fontId="0" fillId="2" borderId="12" xfId="0" applyNumberFormat="1" applyFill="1" applyBorder="1" applyAlignment="1">
      <alignment horizontal="center"/>
    </xf>
    <xf numFmtId="164" fontId="0" fillId="2" borderId="13" xfId="0" applyNumberFormat="1" applyFill="1" applyBorder="1"/>
    <xf numFmtId="49" fontId="2" fillId="2" borderId="13" xfId="0" applyNumberFormat="1" applyFont="1" applyFill="1" applyBorder="1" applyAlignment="1">
      <alignment horizontal="center"/>
    </xf>
    <xf numFmtId="165" fontId="2" fillId="2" borderId="13" xfId="0" applyNumberFormat="1" applyFont="1" applyFill="1" applyBorder="1" applyAlignment="1">
      <alignment horizontal="center"/>
    </xf>
    <xf numFmtId="49" fontId="0" fillId="2" borderId="13" xfId="0" applyNumberFormat="1" applyFill="1" applyBorder="1" applyAlignment="1">
      <alignment horizontal="center"/>
    </xf>
    <xf numFmtId="165" fontId="3" fillId="2" borderId="14" xfId="0" applyNumberFormat="1" applyFont="1" applyFill="1" applyBorder="1" applyAlignment="1">
      <alignment horizontal="center"/>
    </xf>
    <xf numFmtId="49" fontId="3" fillId="2" borderId="13" xfId="0" applyNumberFormat="1" applyFont="1" applyFill="1" applyBorder="1" applyAlignment="1">
      <alignment horizontal="left"/>
    </xf>
    <xf numFmtId="0" fontId="0" fillId="3" borderId="12" xfId="0" applyFill="1" applyBorder="1" applyAlignment="1">
      <alignment horizontal="center"/>
    </xf>
    <xf numFmtId="49" fontId="3" fillId="3" borderId="13" xfId="0" applyNumberFormat="1" applyFont="1" applyFill="1" applyBorder="1"/>
    <xf numFmtId="0" fontId="0" fillId="3" borderId="13" xfId="0" applyFill="1" applyBorder="1"/>
    <xf numFmtId="0" fontId="0" fillId="3" borderId="13" xfId="0" applyFill="1" applyBorder="1" applyAlignment="1">
      <alignment horizontal="center"/>
    </xf>
    <xf numFmtId="165" fontId="0" fillId="3" borderId="13" xfId="0" applyNumberFormat="1" applyFill="1" applyBorder="1"/>
    <xf numFmtId="165" fontId="8" fillId="4" borderId="14" xfId="0" applyNumberFormat="1" applyFont="1" applyFill="1" applyBorder="1" applyAlignment="1">
      <alignment horizontal="center"/>
    </xf>
    <xf numFmtId="164" fontId="0" fillId="0" borderId="1" xfId="0" applyNumberFormat="1" applyFill="1" applyBorder="1"/>
    <xf numFmtId="1" fontId="2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164" fontId="4" fillId="0" borderId="1" xfId="0" applyNumberFormat="1" applyFont="1" applyFill="1" applyBorder="1"/>
    <xf numFmtId="0" fontId="2" fillId="0" borderId="0" xfId="0" applyFont="1" applyFill="1" applyBorder="1" applyAlignment="1">
      <alignment horizontal="center"/>
    </xf>
    <xf numFmtId="44" fontId="7" fillId="0" borderId="7" xfId="1" applyFont="1" applyFill="1" applyBorder="1" applyAlignment="1">
      <alignment horizontal="center"/>
    </xf>
    <xf numFmtId="164" fontId="2" fillId="5" borderId="1" xfId="0" applyNumberFormat="1" applyFont="1" applyFill="1" applyBorder="1"/>
    <xf numFmtId="164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49" fontId="4" fillId="5" borderId="1" xfId="0" applyNumberFormat="1" applyFont="1" applyFill="1" applyBorder="1" applyAlignment="1">
      <alignment horizontal="center"/>
    </xf>
    <xf numFmtId="44" fontId="0" fillId="0" borderId="0" xfId="0" applyNumberFormat="1"/>
    <xf numFmtId="4" fontId="0" fillId="0" borderId="0" xfId="0" applyNumberFormat="1"/>
    <xf numFmtId="49" fontId="9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left"/>
    </xf>
    <xf numFmtId="49" fontId="10" fillId="0" borderId="1" xfId="0" applyNumberFormat="1" applyFont="1" applyFill="1" applyBorder="1"/>
    <xf numFmtId="49" fontId="4" fillId="0" borderId="1" xfId="0" applyNumberFormat="1" applyFont="1" applyFill="1" applyBorder="1"/>
    <xf numFmtId="49" fontId="4" fillId="0" borderId="6" xfId="0" applyNumberFormat="1" applyFont="1" applyFill="1" applyBorder="1" applyAlignment="1">
      <alignment horizontal="center"/>
    </xf>
    <xf numFmtId="49" fontId="3" fillId="2" borderId="13" xfId="0" applyNumberFormat="1" applyFont="1" applyFill="1" applyBorder="1"/>
    <xf numFmtId="49" fontId="0" fillId="0" borderId="6" xfId="0" applyNumberForma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65" fontId="2" fillId="0" borderId="7" xfId="0" applyNumberFormat="1" applyFont="1" applyFill="1" applyBorder="1" applyAlignment="1">
      <alignment horizontal="center"/>
    </xf>
    <xf numFmtId="164" fontId="0" fillId="0" borderId="0" xfId="0" applyNumberFormat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166" fontId="3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165" fontId="0" fillId="0" borderId="0" xfId="0" applyNumberFormat="1" applyFill="1" applyBorder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showGridLines="0" tabSelected="1" zoomScale="60" zoomScaleNormal="60" workbookViewId="0">
      <selection activeCell="F25" sqref="F25"/>
    </sheetView>
  </sheetViews>
  <sheetFormatPr baseColWidth="10" defaultColWidth="8.81640625" defaultRowHeight="14.5" x14ac:dyDescent="0.35"/>
  <cols>
    <col min="1" max="1" width="8.81640625" style="1"/>
    <col min="2" max="2" width="59.54296875" customWidth="1"/>
    <col min="3" max="3" width="18.08984375" bestFit="1" customWidth="1"/>
    <col min="4" max="4" width="13.81640625" style="1" customWidth="1"/>
    <col min="5" max="5" width="19" style="5" bestFit="1" customWidth="1"/>
    <col min="6" max="6" width="9.1796875" style="1" bestFit="1" customWidth="1"/>
    <col min="7" max="7" width="16.54296875" style="1" customWidth="1"/>
    <col min="8" max="8" width="19.90625" style="9" customWidth="1"/>
    <col min="9" max="9" width="11.36328125" bestFit="1" customWidth="1"/>
    <col min="10" max="10" width="13.90625" bestFit="1" customWidth="1"/>
    <col min="13" max="13" width="13.7265625" bestFit="1" customWidth="1"/>
  </cols>
  <sheetData>
    <row r="1" spans="1:13" x14ac:dyDescent="0.35">
      <c r="A1" s="19" t="s">
        <v>0</v>
      </c>
      <c r="B1" s="20" t="s">
        <v>1</v>
      </c>
      <c r="C1" s="20" t="s">
        <v>22</v>
      </c>
      <c r="D1" s="20" t="s">
        <v>19</v>
      </c>
      <c r="E1" s="21" t="s">
        <v>31</v>
      </c>
      <c r="F1" s="20" t="s">
        <v>2</v>
      </c>
      <c r="G1" s="20" t="s">
        <v>3</v>
      </c>
      <c r="H1" s="22" t="s">
        <v>32</v>
      </c>
    </row>
    <row r="2" spans="1:13" x14ac:dyDescent="0.35">
      <c r="A2" s="86">
        <v>1</v>
      </c>
      <c r="B2" s="83" t="s">
        <v>71</v>
      </c>
      <c r="C2" s="4">
        <v>30000</v>
      </c>
      <c r="D2" s="10">
        <v>1</v>
      </c>
      <c r="E2" s="6">
        <f>C2*D2</f>
        <v>30000</v>
      </c>
      <c r="F2" s="87" t="s">
        <v>18</v>
      </c>
      <c r="G2" s="88" t="s">
        <v>4</v>
      </c>
      <c r="H2" s="89">
        <f>E2*F2</f>
        <v>390000</v>
      </c>
    </row>
    <row r="3" spans="1:13" x14ac:dyDescent="0.35">
      <c r="A3" s="23">
        <v>2</v>
      </c>
      <c r="B3" s="83" t="s">
        <v>29</v>
      </c>
      <c r="C3" s="4">
        <v>10500</v>
      </c>
      <c r="D3" s="10">
        <v>1</v>
      </c>
      <c r="E3" s="6">
        <f t="shared" ref="E3:E6" si="0">C3*D3</f>
        <v>10500</v>
      </c>
      <c r="F3" s="7" t="s">
        <v>18</v>
      </c>
      <c r="G3" s="2" t="s">
        <v>4</v>
      </c>
      <c r="H3" s="24">
        <f>E3*F3</f>
        <v>136500</v>
      </c>
    </row>
    <row r="4" spans="1:13" x14ac:dyDescent="0.35">
      <c r="A4" s="23">
        <v>3</v>
      </c>
      <c r="B4" s="83" t="s">
        <v>28</v>
      </c>
      <c r="C4" s="4">
        <v>6500</v>
      </c>
      <c r="D4" s="10">
        <v>1</v>
      </c>
      <c r="E4" s="6">
        <f t="shared" si="0"/>
        <v>6500</v>
      </c>
      <c r="F4" s="7" t="s">
        <v>18</v>
      </c>
      <c r="G4" s="2" t="s">
        <v>4</v>
      </c>
      <c r="H4" s="24">
        <f>E4*F4</f>
        <v>84500</v>
      </c>
    </row>
    <row r="5" spans="1:13" x14ac:dyDescent="0.35">
      <c r="A5" s="23">
        <v>4</v>
      </c>
      <c r="B5" s="83" t="s">
        <v>27</v>
      </c>
      <c r="C5" s="4">
        <v>6500</v>
      </c>
      <c r="D5" s="10">
        <v>1</v>
      </c>
      <c r="E5" s="6">
        <f t="shared" si="0"/>
        <v>6500</v>
      </c>
      <c r="F5" s="7" t="s">
        <v>18</v>
      </c>
      <c r="G5" s="2" t="s">
        <v>4</v>
      </c>
      <c r="H5" s="24">
        <f>E5*F5</f>
        <v>84500</v>
      </c>
    </row>
    <row r="6" spans="1:13" x14ac:dyDescent="0.35">
      <c r="A6" s="23">
        <v>5</v>
      </c>
      <c r="B6" s="83" t="s">
        <v>26</v>
      </c>
      <c r="C6" s="4">
        <v>6500</v>
      </c>
      <c r="D6" s="10">
        <v>1</v>
      </c>
      <c r="E6" s="6">
        <f t="shared" si="0"/>
        <v>6500</v>
      </c>
      <c r="F6" s="7" t="s">
        <v>18</v>
      </c>
      <c r="G6" s="2" t="s">
        <v>4</v>
      </c>
      <c r="H6" s="24">
        <f>E6*F6</f>
        <v>84500</v>
      </c>
    </row>
    <row r="7" spans="1:13" ht="15" thickBot="1" x14ac:dyDescent="0.4">
      <c r="A7" s="25"/>
      <c r="B7" s="26" t="s">
        <v>25</v>
      </c>
      <c r="C7" s="27"/>
      <c r="D7" s="28"/>
      <c r="E7" s="29">
        <f>SUM(E2:E6)</f>
        <v>60000</v>
      </c>
      <c r="F7" s="30"/>
      <c r="G7" s="30"/>
      <c r="H7" s="31">
        <f>SUM(H2:H6)</f>
        <v>780000</v>
      </c>
      <c r="M7" s="76"/>
    </row>
    <row r="8" spans="1:13" x14ac:dyDescent="0.35">
      <c r="A8" s="32" t="s">
        <v>0</v>
      </c>
      <c r="B8" s="33" t="s">
        <v>63</v>
      </c>
      <c r="C8" s="34" t="s">
        <v>56</v>
      </c>
      <c r="D8" s="33" t="s">
        <v>2</v>
      </c>
      <c r="E8" s="35" t="s">
        <v>58</v>
      </c>
      <c r="F8" s="33" t="s">
        <v>60</v>
      </c>
      <c r="G8" s="33"/>
      <c r="H8" s="36"/>
      <c r="M8" s="90"/>
    </row>
    <row r="9" spans="1:13" s="11" customFormat="1" x14ac:dyDescent="0.35">
      <c r="A9" s="84" t="s">
        <v>21</v>
      </c>
      <c r="B9" s="78" t="s">
        <v>5</v>
      </c>
      <c r="C9" s="72"/>
      <c r="D9" s="73"/>
      <c r="E9" s="74"/>
      <c r="F9" s="73"/>
      <c r="G9" s="73"/>
      <c r="H9" s="70">
        <f>SUM(C10:C27)</f>
        <v>58348</v>
      </c>
    </row>
    <row r="10" spans="1:13" s="11" customFormat="1" x14ac:dyDescent="0.35">
      <c r="A10" s="37"/>
      <c r="B10" s="79" t="s">
        <v>46</v>
      </c>
      <c r="C10" s="4">
        <v>938</v>
      </c>
      <c r="D10" s="3" t="s">
        <v>23</v>
      </c>
      <c r="E10" s="3" t="s">
        <v>6</v>
      </c>
      <c r="F10" s="18" t="s">
        <v>61</v>
      </c>
      <c r="G10" s="14"/>
      <c r="H10" s="38"/>
    </row>
    <row r="11" spans="1:13" s="11" customFormat="1" x14ac:dyDescent="0.35">
      <c r="A11" s="37"/>
      <c r="B11" s="79" t="s">
        <v>47</v>
      </c>
      <c r="C11" s="4">
        <v>500</v>
      </c>
      <c r="D11" s="3" t="s">
        <v>23</v>
      </c>
      <c r="E11" s="3" t="s">
        <v>6</v>
      </c>
      <c r="F11" s="18" t="s">
        <v>61</v>
      </c>
      <c r="G11" s="14"/>
      <c r="H11" s="38"/>
    </row>
    <row r="12" spans="1:13" s="11" customFormat="1" x14ac:dyDescent="0.35">
      <c r="A12" s="37"/>
      <c r="B12" s="79" t="s">
        <v>48</v>
      </c>
      <c r="C12" s="4">
        <v>430</v>
      </c>
      <c r="D12" s="3" t="s">
        <v>23</v>
      </c>
      <c r="E12" s="3" t="s">
        <v>6</v>
      </c>
      <c r="F12" s="18" t="s">
        <v>61</v>
      </c>
      <c r="G12" s="14"/>
      <c r="H12" s="38"/>
    </row>
    <row r="13" spans="1:13" s="11" customFormat="1" x14ac:dyDescent="0.35">
      <c r="A13" s="37"/>
      <c r="B13" s="79" t="s">
        <v>49</v>
      </c>
      <c r="C13" s="4">
        <v>0</v>
      </c>
      <c r="D13" s="3" t="s">
        <v>23</v>
      </c>
      <c r="E13" s="3" t="s">
        <v>6</v>
      </c>
      <c r="F13" s="18" t="s">
        <v>61</v>
      </c>
      <c r="G13" s="14"/>
      <c r="H13" s="38"/>
    </row>
    <row r="14" spans="1:13" s="11" customFormat="1" x14ac:dyDescent="0.35">
      <c r="A14" s="37"/>
      <c r="B14" s="79" t="s">
        <v>50</v>
      </c>
      <c r="C14" s="4">
        <v>0</v>
      </c>
      <c r="D14" s="3" t="s">
        <v>23</v>
      </c>
      <c r="E14" s="3" t="s">
        <v>6</v>
      </c>
      <c r="F14" s="18" t="s">
        <v>61</v>
      </c>
      <c r="G14" s="14"/>
      <c r="H14" s="38"/>
    </row>
    <row r="15" spans="1:13" s="11" customFormat="1" x14ac:dyDescent="0.35">
      <c r="A15" s="37"/>
      <c r="B15" s="79" t="s">
        <v>51</v>
      </c>
      <c r="C15" s="4">
        <f>2200*4</f>
        <v>8800</v>
      </c>
      <c r="D15" s="3" t="s">
        <v>41</v>
      </c>
      <c r="E15" s="3" t="s">
        <v>6</v>
      </c>
      <c r="F15" s="18" t="s">
        <v>61</v>
      </c>
      <c r="G15" s="14"/>
      <c r="H15" s="38"/>
    </row>
    <row r="16" spans="1:13" x14ac:dyDescent="0.35">
      <c r="A16" s="39"/>
      <c r="B16" s="80" t="s">
        <v>70</v>
      </c>
      <c r="C16" s="13">
        <v>3500</v>
      </c>
      <c r="D16" s="3" t="s">
        <v>21</v>
      </c>
      <c r="E16" s="3" t="s">
        <v>6</v>
      </c>
      <c r="F16" s="16" t="s">
        <v>61</v>
      </c>
      <c r="G16" s="15"/>
      <c r="H16" s="40"/>
    </row>
    <row r="17" spans="1:8" x14ac:dyDescent="0.35">
      <c r="A17" s="39"/>
      <c r="B17" s="80" t="s">
        <v>66</v>
      </c>
      <c r="C17" s="13">
        <v>3200</v>
      </c>
      <c r="D17" s="3" t="s">
        <v>41</v>
      </c>
      <c r="E17" s="3" t="s">
        <v>6</v>
      </c>
      <c r="F17" s="16"/>
      <c r="G17" s="15"/>
      <c r="H17" s="40"/>
    </row>
    <row r="18" spans="1:8" x14ac:dyDescent="0.35">
      <c r="A18" s="39"/>
      <c r="B18" s="80" t="s">
        <v>57</v>
      </c>
      <c r="C18" s="71">
        <v>8000</v>
      </c>
      <c r="D18" s="3" t="s">
        <v>21</v>
      </c>
      <c r="E18" s="3" t="s">
        <v>6</v>
      </c>
      <c r="F18" s="16" t="s">
        <v>61</v>
      </c>
      <c r="G18" s="15"/>
      <c r="H18" s="40"/>
    </row>
    <row r="19" spans="1:8" x14ac:dyDescent="0.35">
      <c r="A19" s="39"/>
      <c r="B19" s="80" t="s">
        <v>69</v>
      </c>
      <c r="C19" s="4">
        <f>250*D19</f>
        <v>3125</v>
      </c>
      <c r="D19" s="12" t="s">
        <v>64</v>
      </c>
      <c r="E19" s="12" t="s">
        <v>4</v>
      </c>
      <c r="F19" s="16"/>
      <c r="G19" s="15"/>
      <c r="H19" s="40"/>
    </row>
    <row r="20" spans="1:8" ht="14" customHeight="1" x14ac:dyDescent="0.35">
      <c r="A20" s="41"/>
      <c r="B20" s="81" t="s">
        <v>59</v>
      </c>
      <c r="C20" s="68">
        <v>2000</v>
      </c>
      <c r="D20" s="12" t="s">
        <v>64</v>
      </c>
      <c r="E20" s="12" t="s">
        <v>4</v>
      </c>
      <c r="F20" s="16" t="s">
        <v>61</v>
      </c>
      <c r="G20" s="15"/>
      <c r="H20" s="40"/>
    </row>
    <row r="21" spans="1:8" ht="14" customHeight="1" x14ac:dyDescent="0.35">
      <c r="A21" s="41"/>
      <c r="B21" s="81" t="s">
        <v>68</v>
      </c>
      <c r="C21" s="13">
        <v>3200</v>
      </c>
      <c r="D21" s="12" t="s">
        <v>24</v>
      </c>
      <c r="E21" s="3" t="s">
        <v>6</v>
      </c>
      <c r="F21" s="16"/>
      <c r="G21" s="15"/>
      <c r="H21" s="40"/>
    </row>
    <row r="22" spans="1:8" ht="14" customHeight="1" x14ac:dyDescent="0.35">
      <c r="A22" s="41"/>
      <c r="B22" s="81" t="s">
        <v>67</v>
      </c>
      <c r="C22" s="13">
        <v>3000</v>
      </c>
      <c r="D22" s="12" t="s">
        <v>45</v>
      </c>
      <c r="E22" s="3" t="s">
        <v>6</v>
      </c>
      <c r="F22" s="16"/>
      <c r="G22" s="15"/>
      <c r="H22" s="40"/>
    </row>
    <row r="23" spans="1:8" ht="14" customHeight="1" x14ac:dyDescent="0.35">
      <c r="A23" s="41"/>
      <c r="B23" s="81" t="s">
        <v>52</v>
      </c>
      <c r="C23" s="13">
        <v>100</v>
      </c>
      <c r="D23" s="12" t="s">
        <v>64</v>
      </c>
      <c r="E23" s="12" t="s">
        <v>4</v>
      </c>
      <c r="F23" s="16" t="s">
        <v>61</v>
      </c>
      <c r="G23" s="15"/>
      <c r="H23" s="40"/>
    </row>
    <row r="24" spans="1:8" ht="14" customHeight="1" x14ac:dyDescent="0.35">
      <c r="A24" s="41"/>
      <c r="B24" s="81" t="s">
        <v>53</v>
      </c>
      <c r="C24" s="13">
        <v>350</v>
      </c>
      <c r="D24" s="12" t="s">
        <v>64</v>
      </c>
      <c r="E24" s="12" t="s">
        <v>4</v>
      </c>
      <c r="F24" s="16" t="s">
        <v>61</v>
      </c>
      <c r="G24" s="15"/>
      <c r="H24" s="40"/>
    </row>
    <row r="25" spans="1:8" ht="14" customHeight="1" x14ac:dyDescent="0.35">
      <c r="A25" s="41"/>
      <c r="B25" s="81" t="s">
        <v>54</v>
      </c>
      <c r="C25" s="13">
        <v>105</v>
      </c>
      <c r="D25" s="12" t="s">
        <v>64</v>
      </c>
      <c r="E25" s="12" t="s">
        <v>4</v>
      </c>
      <c r="F25" s="16" t="s">
        <v>61</v>
      </c>
      <c r="G25" s="15"/>
      <c r="H25" s="40"/>
    </row>
    <row r="26" spans="1:8" ht="14" customHeight="1" x14ac:dyDescent="0.35">
      <c r="A26" s="41"/>
      <c r="B26" s="81" t="s">
        <v>55</v>
      </c>
      <c r="C26" s="13">
        <v>300</v>
      </c>
      <c r="D26" s="12" t="s">
        <v>64</v>
      </c>
      <c r="E26" s="12" t="s">
        <v>4</v>
      </c>
      <c r="F26" s="16" t="s">
        <v>61</v>
      </c>
      <c r="G26" s="15"/>
      <c r="H26" s="40"/>
    </row>
    <row r="27" spans="1:8" ht="14" customHeight="1" x14ac:dyDescent="0.35">
      <c r="A27" s="41"/>
      <c r="B27" s="81" t="s">
        <v>73</v>
      </c>
      <c r="C27" s="8">
        <f>200*D27*1</f>
        <v>20800</v>
      </c>
      <c r="D27" s="66">
        <f>2*4*13</f>
        <v>104</v>
      </c>
      <c r="E27" s="7" t="s">
        <v>6</v>
      </c>
      <c r="F27" s="16"/>
      <c r="G27" s="15"/>
      <c r="H27" s="40"/>
    </row>
    <row r="28" spans="1:8" x14ac:dyDescent="0.35">
      <c r="A28" s="41" t="s">
        <v>23</v>
      </c>
      <c r="B28" s="82" t="s">
        <v>7</v>
      </c>
      <c r="C28" s="71">
        <v>300</v>
      </c>
      <c r="D28" s="75" t="s">
        <v>64</v>
      </c>
      <c r="E28" s="12" t="s">
        <v>4</v>
      </c>
      <c r="F28" s="16" t="s">
        <v>61</v>
      </c>
      <c r="G28" s="15"/>
      <c r="H28" s="40">
        <f>D28*C28</f>
        <v>3750</v>
      </c>
    </row>
    <row r="29" spans="1:8" x14ac:dyDescent="0.35">
      <c r="A29" s="41" t="s">
        <v>40</v>
      </c>
      <c r="B29" s="82" t="s">
        <v>8</v>
      </c>
      <c r="C29" s="6">
        <v>12600</v>
      </c>
      <c r="D29" s="12" t="s">
        <v>45</v>
      </c>
      <c r="E29" s="12" t="s">
        <v>4</v>
      </c>
      <c r="F29" s="16" t="s">
        <v>61</v>
      </c>
      <c r="G29" s="15"/>
      <c r="H29" s="40">
        <f>C29*D29</f>
        <v>151200</v>
      </c>
    </row>
    <row r="30" spans="1:8" x14ac:dyDescent="0.35">
      <c r="A30" s="41" t="s">
        <v>41</v>
      </c>
      <c r="B30" s="82" t="s">
        <v>9</v>
      </c>
      <c r="C30" s="6">
        <v>12600</v>
      </c>
      <c r="D30" s="7" t="s">
        <v>45</v>
      </c>
      <c r="E30" s="2" t="s">
        <v>4</v>
      </c>
      <c r="F30" s="16" t="s">
        <v>61</v>
      </c>
      <c r="G30" s="15"/>
      <c r="H30" s="40">
        <f>C30*D30</f>
        <v>151200</v>
      </c>
    </row>
    <row r="31" spans="1:8" x14ac:dyDescent="0.35">
      <c r="A31" s="41" t="s">
        <v>38</v>
      </c>
      <c r="B31" s="82" t="s">
        <v>10</v>
      </c>
      <c r="C31" s="13">
        <v>350</v>
      </c>
      <c r="D31" s="2">
        <v>6</v>
      </c>
      <c r="E31" s="2" t="s">
        <v>6</v>
      </c>
      <c r="F31" s="15">
        <v>6</v>
      </c>
      <c r="G31" s="15"/>
      <c r="H31" s="40">
        <f>C31*D31*F31</f>
        <v>12600</v>
      </c>
    </row>
    <row r="32" spans="1:8" x14ac:dyDescent="0.35">
      <c r="A32" s="41" t="s">
        <v>24</v>
      </c>
      <c r="B32" s="82" t="s">
        <v>11</v>
      </c>
      <c r="C32" s="67">
        <v>1200</v>
      </c>
      <c r="D32" s="7" t="s">
        <v>64</v>
      </c>
      <c r="E32" s="7" t="s">
        <v>4</v>
      </c>
      <c r="F32" s="15">
        <v>4</v>
      </c>
      <c r="G32" s="15"/>
      <c r="H32" s="40">
        <f>C32*D32*F32</f>
        <v>60000</v>
      </c>
    </row>
    <row r="33" spans="1:10" x14ac:dyDescent="0.35">
      <c r="A33" s="41" t="s">
        <v>42</v>
      </c>
      <c r="B33" s="82" t="s">
        <v>12</v>
      </c>
      <c r="C33" s="67">
        <v>1600</v>
      </c>
      <c r="D33" s="7" t="s">
        <v>64</v>
      </c>
      <c r="E33" s="7" t="s">
        <v>4</v>
      </c>
      <c r="F33" s="15">
        <v>4</v>
      </c>
      <c r="G33" s="15"/>
      <c r="H33" s="40">
        <f t="shared" ref="H33:H38" si="1">C33*D33*F33</f>
        <v>80000</v>
      </c>
    </row>
    <row r="34" spans="1:10" x14ac:dyDescent="0.35">
      <c r="A34" s="41" t="s">
        <v>39</v>
      </c>
      <c r="B34" s="82" t="s">
        <v>13</v>
      </c>
      <c r="C34" s="65">
        <v>1000</v>
      </c>
      <c r="D34" s="7" t="s">
        <v>64</v>
      </c>
      <c r="E34" s="7" t="s">
        <v>4</v>
      </c>
      <c r="F34" s="15">
        <v>2</v>
      </c>
      <c r="G34" s="15"/>
      <c r="H34" s="40">
        <f t="shared" si="1"/>
        <v>25000</v>
      </c>
    </row>
    <row r="35" spans="1:10" x14ac:dyDescent="0.35">
      <c r="A35" s="41" t="s">
        <v>43</v>
      </c>
      <c r="B35" s="82" t="s">
        <v>14</v>
      </c>
      <c r="C35" s="71">
        <v>150</v>
      </c>
      <c r="D35" s="7" t="s">
        <v>64</v>
      </c>
      <c r="E35" s="7" t="s">
        <v>4</v>
      </c>
      <c r="F35" s="15">
        <v>4</v>
      </c>
      <c r="G35" s="15"/>
      <c r="H35" s="40">
        <f t="shared" si="1"/>
        <v>7500</v>
      </c>
      <c r="J35" s="5"/>
    </row>
    <row r="36" spans="1:10" x14ac:dyDescent="0.35">
      <c r="A36" s="41" t="s">
        <v>20</v>
      </c>
      <c r="B36" s="82" t="s">
        <v>15</v>
      </c>
      <c r="C36" s="71">
        <v>150</v>
      </c>
      <c r="D36" s="7" t="s">
        <v>64</v>
      </c>
      <c r="E36" s="7" t="s">
        <v>4</v>
      </c>
      <c r="F36" s="15">
        <v>4</v>
      </c>
      <c r="G36" s="15"/>
      <c r="H36" s="40">
        <f t="shared" si="1"/>
        <v>7500</v>
      </c>
    </row>
    <row r="37" spans="1:10" x14ac:dyDescent="0.35">
      <c r="A37" s="41" t="s">
        <v>44</v>
      </c>
      <c r="B37" s="82" t="s">
        <v>16</v>
      </c>
      <c r="C37" s="13">
        <v>80</v>
      </c>
      <c r="D37" s="7" t="s">
        <v>18</v>
      </c>
      <c r="E37" s="7" t="s">
        <v>4</v>
      </c>
      <c r="F37" s="15">
        <v>4</v>
      </c>
      <c r="G37" s="15"/>
      <c r="H37" s="40">
        <f t="shared" si="1"/>
        <v>4160</v>
      </c>
    </row>
    <row r="38" spans="1:10" x14ac:dyDescent="0.35">
      <c r="A38" s="41" t="s">
        <v>45</v>
      </c>
      <c r="B38" s="82" t="s">
        <v>17</v>
      </c>
      <c r="C38" s="13">
        <v>70</v>
      </c>
      <c r="D38" s="7" t="s">
        <v>64</v>
      </c>
      <c r="E38" s="7" t="s">
        <v>4</v>
      </c>
      <c r="F38" s="15">
        <v>4</v>
      </c>
      <c r="G38" s="15"/>
      <c r="H38" s="40">
        <f t="shared" si="1"/>
        <v>3500</v>
      </c>
    </row>
    <row r="39" spans="1:10" ht="15" thickBot="1" x14ac:dyDescent="0.4">
      <c r="A39" s="42"/>
      <c r="B39" s="43" t="s">
        <v>30</v>
      </c>
      <c r="C39" s="44"/>
      <c r="D39" s="45"/>
      <c r="E39" s="46"/>
      <c r="F39" s="45"/>
      <c r="G39" s="45"/>
      <c r="H39" s="47">
        <f>SUM(H9:H38)</f>
        <v>564758</v>
      </c>
    </row>
    <row r="40" spans="1:10" ht="15" thickBot="1" x14ac:dyDescent="0.4">
      <c r="A40" s="48"/>
      <c r="B40" s="17" t="s">
        <v>33</v>
      </c>
      <c r="C40" s="49"/>
      <c r="D40" s="48"/>
      <c r="E40" s="50"/>
      <c r="F40" s="48"/>
      <c r="G40" s="48"/>
      <c r="H40" s="51">
        <f>SUM(H39+H7)</f>
        <v>1344758</v>
      </c>
    </row>
    <row r="41" spans="1:10" ht="15" thickBot="1" x14ac:dyDescent="0.4">
      <c r="A41" s="52"/>
      <c r="B41" s="85" t="s">
        <v>34</v>
      </c>
      <c r="C41" s="53"/>
      <c r="D41" s="54" t="s">
        <v>65</v>
      </c>
      <c r="E41" s="55" t="s">
        <v>62</v>
      </c>
      <c r="F41" s="56"/>
      <c r="G41" s="56"/>
      <c r="H41" s="57">
        <f>H40*D41</f>
        <v>67237.900000000009</v>
      </c>
      <c r="J41" s="76"/>
    </row>
    <row r="42" spans="1:10" ht="15" thickBot="1" x14ac:dyDescent="0.4">
      <c r="A42" s="48"/>
      <c r="B42" s="17" t="s">
        <v>35</v>
      </c>
      <c r="C42" s="49"/>
      <c r="D42" s="48"/>
      <c r="E42" s="50"/>
      <c r="F42" s="48"/>
      <c r="G42" s="48"/>
      <c r="H42" s="51">
        <f>SUM(H40+H41)</f>
        <v>1411995.9</v>
      </c>
    </row>
    <row r="43" spans="1:10" ht="15" thickBot="1" x14ac:dyDescent="0.4">
      <c r="A43" s="52"/>
      <c r="B43" s="58" t="s">
        <v>36</v>
      </c>
      <c r="C43" s="56"/>
      <c r="D43" s="54" t="s">
        <v>72</v>
      </c>
      <c r="E43" s="56" t="s">
        <v>62</v>
      </c>
      <c r="F43" s="56"/>
      <c r="G43" s="56" t="s">
        <v>6</v>
      </c>
      <c r="H43" s="57">
        <f>(H7+H41)*D43</f>
        <v>110140.92700000001</v>
      </c>
    </row>
    <row r="44" spans="1:10" ht="15" thickBot="1" x14ac:dyDescent="0.4">
      <c r="A44" s="59"/>
      <c r="B44" s="60" t="s">
        <v>37</v>
      </c>
      <c r="C44" s="61"/>
      <c r="D44" s="62"/>
      <c r="E44" s="63"/>
      <c r="F44" s="62"/>
      <c r="G44" s="62"/>
      <c r="H44" s="64">
        <f>SUM(H42+H43)</f>
        <v>1522136.8269999998</v>
      </c>
      <c r="J44" s="77"/>
    </row>
    <row r="45" spans="1:10" ht="12.5" customHeight="1" x14ac:dyDescent="0.35">
      <c r="D45"/>
      <c r="H45" s="1"/>
    </row>
    <row r="46" spans="1:10" x14ac:dyDescent="0.35">
      <c r="B46" s="69"/>
      <c r="C46" s="93"/>
      <c r="D46" s="94"/>
      <c r="E46" s="95"/>
      <c r="F46" s="91"/>
      <c r="G46" s="91"/>
      <c r="I46" s="5"/>
      <c r="J46" s="5"/>
    </row>
    <row r="47" spans="1:10" x14ac:dyDescent="0.35">
      <c r="B47" s="96"/>
      <c r="C47" s="69"/>
      <c r="D47" s="91"/>
      <c r="E47" s="92"/>
      <c r="F47" s="91"/>
      <c r="G47" s="91"/>
    </row>
    <row r="48" spans="1:10" x14ac:dyDescent="0.35">
      <c r="B48" s="96"/>
      <c r="C48" s="69"/>
      <c r="D48" s="91"/>
      <c r="E48" s="92"/>
      <c r="F48" s="91"/>
      <c r="G48" s="91"/>
    </row>
    <row r="49" spans="2:7" x14ac:dyDescent="0.35">
      <c r="B49" s="96"/>
      <c r="C49" s="96"/>
      <c r="D49" s="91"/>
      <c r="E49" s="97"/>
      <c r="F49" s="91"/>
      <c r="G49" s="91"/>
    </row>
    <row r="50" spans="2:7" x14ac:dyDescent="0.35">
      <c r="B50" s="96"/>
      <c r="C50" s="96"/>
      <c r="D50" s="91"/>
      <c r="E50" s="97"/>
      <c r="F50" s="91"/>
      <c r="G50" s="91"/>
    </row>
  </sheetData>
  <sheetProtection formatCells="0" formatColumns="0" formatRows="0" insertColumns="0" insertRows="0" insertHyperlinks="0" deleteColumns="0" deleteRows="0" sort="0" autoFilter="0" pivotTables="0"/>
  <phoneticPr fontId="6" type="noConversion"/>
  <pageMargins left="0.7" right="0.7" top="0.75" bottom="0.75" header="0.3" footer="0.3"/>
  <pageSetup orientation="portrait" r:id="rId1"/>
  <ignoredErrors>
    <ignoredError sqref="A9 D10:D26 F3:F6 A28:A38 D28:D43 F2" numberStoredAsText="1"/>
    <ignoredError sqref="H7 H42:H43" formula="1"/>
    <ignoredError sqref="E28:H28 E29:H2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Miranda &amp; Amado </cp:lastModifiedBy>
  <dcterms:created xsi:type="dcterms:W3CDTF">2022-04-28T20:59:35Z</dcterms:created>
  <dcterms:modified xsi:type="dcterms:W3CDTF">2022-05-05T02:24:07Z</dcterms:modified>
  <cp:category/>
</cp:coreProperties>
</file>