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QPTRACK\CLIENTES\OHLA\Anexo 06 Formatos de presentación de propuesta - Carpeta C\"/>
    </mc:Choice>
  </mc:AlternateContent>
  <xr:revisionPtr revIDLastSave="0" documentId="8_{AE240AD8-1B8A-4809-8187-FF7C95F3F766}" xr6:coauthVersionLast="47" xr6:coauthVersionMax="47" xr10:uidLastSave="{00000000-0000-0000-0000-000000000000}"/>
  <bookViews>
    <workbookView xWindow="-21720" yWindow="-120" windowWidth="21840" windowHeight="1314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26" l="1"/>
  <c r="F34" i="24"/>
  <c r="F15" i="26"/>
  <c r="G20" i="27"/>
  <c r="G18" i="27"/>
  <c r="F19" i="26" l="1"/>
  <c r="F20" i="26"/>
  <c r="F21" i="26"/>
  <c r="F18" i="26"/>
  <c r="F22" i="26" l="1"/>
  <c r="F35" i="24" l="1"/>
  <c r="F37" i="24" l="1"/>
  <c r="F39" i="24" s="1"/>
  <c r="F41" i="24" s="1"/>
  <c r="F36" i="24"/>
  <c r="B100" i="11"/>
</calcChain>
</file>

<file path=xl/sharedStrings.xml><?xml version="1.0" encoding="utf-8"?>
<sst xmlns="http://schemas.openxmlformats.org/spreadsheetml/2006/main" count="471" uniqueCount="288">
  <si>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</si>
  <si>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</si>
  <si>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</si>
  <si>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</si>
  <si>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</si>
  <si>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</si>
  <si>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</si>
  <si>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</si>
  <si>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</si>
  <si>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</si>
  <si>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</si>
  <si>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</si>
  <si>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</si>
  <si>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</si>
  <si>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</si>
  <si>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</si>
  <si>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</si>
  <si>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</si>
  <si>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</si>
  <si>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</si>
  <si>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</si>
  <si>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</si>
  <si>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</si>
  <si>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</si>
  <si>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</si>
  <si>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</si>
  <si>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</si>
  <si>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</si>
  <si>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</si>
  <si>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</si>
  <si>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</si>
  <si>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</si>
  <si>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</si>
  <si>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</si>
  <si>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</si>
  <si>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</si>
  <si>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</si>
  <si>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</si>
  <si>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</si>
  <si>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</si>
  <si>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</si>
  <si>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</si>
  <si>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</si>
  <si>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</si>
  <si>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</si>
  <si>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</si>
  <si>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</si>
  <si>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</si>
  <si>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</si>
  <si>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</si>
  <si>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</si>
  <si>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</si>
  <si>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</si>
  <si>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</si>
  <si>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</si>
  <si>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</si>
  <si>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</si>
  <si>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</si>
  <si>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</si>
  <si>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</si>
  <si>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</si>
  <si>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</si>
  <si>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</si>
  <si>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</si>
  <si>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</si>
  <si>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</si>
  <si>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</si>
  <si>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</si>
  <si>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</si>
  <si>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</si>
  <si>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</si>
  <si>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</si>
  <si>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</si>
  <si>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</si>
  <si>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</si>
  <si>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</si>
  <si>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</si>
  <si>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</si>
  <si>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</si>
  <si>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</si>
  <si>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</si>
  <si>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</si>
  <si>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</si>
  <si>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</si>
  <si>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</si>
  <si>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</si>
  <si>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</si>
  <si>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</si>
  <si>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</si>
  <si>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</si>
  <si>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</si>
  <si>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</si>
  <si>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</si>
  <si>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</si>
  <si>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</si>
  <si>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</si>
  <si>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</si>
  <si>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</si>
  <si>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</si>
  <si>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</si>
  <si>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</si>
  <si>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</si>
  <si>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</si>
  <si>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</si>
  <si>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</si>
  <si>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</si>
  <si>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</si>
  <si>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</si>
  <si>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</si>
  <si>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</si>
  <si>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</si>
  <si>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</si>
  <si>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</si>
  <si>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</si>
  <si>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</si>
  <si>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</si>
  <si>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</si>
  <si>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</si>
  <si>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</si>
  <si>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</si>
  <si>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</si>
  <si>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</si>
  <si>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</si>
  <si>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</si>
  <si>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</si>
  <si>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</si>
  <si>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</si>
  <si>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</si>
  <si>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</si>
  <si>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</si>
  <si>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</si>
  <si>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</si>
  <si>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</si>
  <si>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</si>
  <si>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</si>
  <si>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</si>
  <si>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</si>
  <si>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</si>
  <si>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</si>
  <si>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</si>
  <si>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</si>
  <si>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</si>
  <si>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</si>
  <si>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</si>
  <si>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</si>
  <si>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</si>
  <si>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</si>
  <si>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</si>
  <si>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</si>
  <si>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</si>
  <si>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</si>
  <si>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</si>
  <si>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</si>
  <si>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</si>
  <si>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</si>
  <si>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</si>
  <si>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</si>
  <si>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</si>
  <si>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</si>
  <si>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</si>
  <si>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</si>
  <si>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</si>
  <si>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</si>
  <si>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</si>
  <si>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</si>
  <si>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</si>
  <si>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</si>
  <si>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</si>
  <si>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</si>
  <si>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</si>
  <si>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</si>
  <si>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</si>
  <si>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</si>
  <si>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</si>
  <si>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</si>
  <si>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</si>
  <si>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</si>
  <si>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</si>
  <si>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</si>
  <si>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</si>
  <si>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</si>
  <si>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</si>
  <si>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</si>
  <si>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</si>
  <si>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</si>
  <si>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</si>
  <si>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</si>
  <si>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</si>
  <si>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</si>
  <si>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</si>
  <si>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</si>
  <si>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</si>
  <si>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</si>
  <si>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</si>
  <si>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</si>
  <si>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</si>
  <si>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</si>
  <si>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</si>
  <si>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</si>
  <si>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</si>
  <si>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</si>
  <si>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</si>
  <si>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</si>
  <si>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</si>
  <si>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</si>
  <si>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</si>
  <si>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</si>
  <si>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</si>
  <si>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</si>
  <si>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</si>
  <si>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</si>
  <si>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</si>
  <si>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</si>
  <si>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</si>
  <si>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</si>
  <si>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</si>
  <si>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</si>
  <si>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</si>
  <si>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</si>
  <si>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</si>
  <si>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</si>
  <si>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</si>
  <si>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</si>
  <si>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</si>
  <si>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</si>
  <si>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</si>
  <si>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</si>
  <si>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</si>
  <si>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</si>
  <si>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</si>
  <si>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</si>
  <si>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</si>
  <si>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</si>
  <si>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</si>
  <si>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</si>
  <si>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</si>
  <si>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</si>
  <si>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</si>
  <si>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</si>
  <si>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</si>
  <si>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</si>
  <si>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</si>
  <si>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</si>
  <si>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</si>
  <si>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</si>
  <si>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</si>
  <si>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</si>
  <si>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</si>
  <si>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</si>
  <si>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</si>
  <si>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</si>
  <si>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</si>
  <si>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</si>
  <si>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</si>
  <si>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</si>
  <si>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</si>
  <si>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</si>
  <si>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</si>
  <si>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</si>
  <si>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</si>
  <si>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</si>
  <si>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</si>
  <si>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</si>
  <si>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</si>
  <si>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</si>
  <si>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</si>
  <si>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</si>
  <si>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</si>
  <si>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</si>
  <si>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</si>
  <si>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</si>
  <si>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Unidades</t>
  </si>
  <si>
    <t>Alquiler de camioneta Pick Up 5x4</t>
  </si>
  <si>
    <t>Alquiler de minibús</t>
  </si>
  <si>
    <t>Considera el precio unitario mensual en función a los 08 camionetas pick up 4x4</t>
  </si>
  <si>
    <t>Considera el precio unitario mensual en función a los 02 minibús</t>
  </si>
  <si>
    <t>FORMATO C2- PROPUESTA ECONÓMICA</t>
  </si>
  <si>
    <t>FORMATO C2: PROPUESTA ECONÓMICA</t>
  </si>
  <si>
    <t xml:space="preserve">9R-06 </t>
  </si>
  <si>
    <t>AREQUIPA TRACK SRL</t>
  </si>
  <si>
    <t>LA LIBERTAD</t>
  </si>
  <si>
    <t>VIRU</t>
  </si>
  <si>
    <t>CO-PE-1PE326-CM-EA-10</t>
  </si>
  <si>
    <t>9R-06</t>
  </si>
  <si>
    <t>SOLUCIONES INTEGRALES RIO CHICAMA - VIRU</t>
  </si>
  <si>
    <t>SOLUCIONES INTEGRALES RIOS CHICAMA Y VIRÚ</t>
  </si>
  <si>
    <t>Camioneta pick up + OPERADOR</t>
  </si>
  <si>
    <t>Minibús + OPERADOR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</si>
</sst>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10"/>
      <color rgb="FF59595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168" fontId="0" fillId="0" borderId="1" xfId="0" applyNumberFormat="1" applyFont="1" applyBorder="1" applyAlignment="1">
      <alignment horizontal="left" indent="2"/>
    </xf>
    <xf numFmtId="0" fontId="21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34" fillId="0" borderId="0" xfId="0" applyFont="1"/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4" zoomScale="85" zoomScaleNormal="115" zoomScaleSheetLayoutView="85" workbookViewId="0">
      <selection activeCell="F34" sqref="F34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1"/>
      <c r="C2" s="136" t="s">
        <v>276</v>
      </c>
      <c r="D2" s="137"/>
      <c r="E2" s="138"/>
      <c r="F2" s="132" t="s">
        <v>213</v>
      </c>
      <c r="G2" s="133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1"/>
      <c r="C3" s="139"/>
      <c r="D3" s="140"/>
      <c r="E3" s="141"/>
      <c r="F3" s="132" t="s">
        <v>214</v>
      </c>
      <c r="G3" s="133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1"/>
      <c r="C4" s="142" t="s">
        <v>215</v>
      </c>
      <c r="D4" s="143"/>
      <c r="E4" s="144"/>
      <c r="F4" s="132" t="s">
        <v>216</v>
      </c>
      <c r="G4" s="133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1"/>
      <c r="C5" s="145"/>
      <c r="D5" s="146"/>
      <c r="E5" s="147"/>
      <c r="F5" s="134" t="s">
        <v>217</v>
      </c>
      <c r="G5" s="135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3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29"/>
      <c r="C8" s="129"/>
      <c r="D8" s="129"/>
      <c r="E8" s="129"/>
      <c r="F8" s="129"/>
      <c r="G8" s="129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0" t="s">
        <v>270</v>
      </c>
      <c r="C9" s="130"/>
      <c r="D9" s="130"/>
      <c r="E9" s="130"/>
      <c r="F9" s="130"/>
      <c r="G9" s="13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83" t="s">
        <v>278</v>
      </c>
      <c r="G11" s="84"/>
    </row>
    <row r="12" spans="1:17" x14ac:dyDescent="0.25">
      <c r="B12" s="83"/>
      <c r="C12" s="6"/>
      <c r="D12" s="183"/>
      <c r="G12" s="84"/>
    </row>
    <row r="13" spans="1:17" x14ac:dyDescent="0.25">
      <c r="B13" s="83"/>
      <c r="C13" s="6" t="s">
        <v>219</v>
      </c>
      <c r="D13" s="104" t="s">
        <v>281</v>
      </c>
      <c r="G13" s="84"/>
    </row>
    <row r="14" spans="1:17" x14ac:dyDescent="0.25">
      <c r="B14" s="83"/>
      <c r="C14" s="6"/>
      <c r="G14" s="84"/>
    </row>
    <row r="15" spans="1:17" x14ac:dyDescent="0.25">
      <c r="B15" s="83"/>
      <c r="C15" s="103" t="s">
        <v>220</v>
      </c>
      <c r="D15" t="s">
        <v>222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221</v>
      </c>
      <c r="D17" s="27" t="s">
        <v>279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223</v>
      </c>
      <c r="D19" t="s">
        <v>280</v>
      </c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224</v>
      </c>
      <c r="G21" s="84"/>
    </row>
    <row r="22" spans="2:7" x14ac:dyDescent="0.25">
      <c r="B22" s="83"/>
      <c r="C22" s="6"/>
      <c r="D22" s="100">
        <v>15</v>
      </c>
      <c r="E22" t="s">
        <v>226</v>
      </c>
      <c r="G22" s="84"/>
    </row>
    <row r="23" spans="2:7" x14ac:dyDescent="0.25">
      <c r="B23" s="83"/>
      <c r="C23" s="6"/>
      <c r="D23" s="17"/>
      <c r="G23" s="84"/>
    </row>
    <row r="24" spans="2:7" x14ac:dyDescent="0.25">
      <c r="B24" s="83"/>
      <c r="C24" s="6" t="s">
        <v>225</v>
      </c>
      <c r="D24" s="17"/>
      <c r="G24" s="84"/>
    </row>
    <row r="25" spans="2:7" x14ac:dyDescent="0.25">
      <c r="B25" s="83"/>
      <c r="C25" s="6"/>
      <c r="D25" s="126">
        <v>44897</v>
      </c>
      <c r="E25" s="126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227</v>
      </c>
      <c r="D27" s="126"/>
      <c r="E27" s="126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7"/>
      <c r="G29" s="84"/>
    </row>
    <row r="30" spans="2:7" x14ac:dyDescent="0.25">
      <c r="B30" s="83"/>
      <c r="C30" s="6" t="s">
        <v>228</v>
      </c>
      <c r="D30" s="127"/>
      <c r="E30" s="128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9" t="s">
        <v>229</v>
      </c>
      <c r="C34" s="6" t="s">
        <v>230</v>
      </c>
      <c r="D34" s="6"/>
      <c r="E34" s="6"/>
      <c r="F34" s="43">
        <f>'Gastos Generales'!F15</f>
        <v>151017</v>
      </c>
      <c r="G34" s="84"/>
    </row>
    <row r="35" spans="2:7" x14ac:dyDescent="0.25">
      <c r="B35" s="99" t="s">
        <v>231</v>
      </c>
      <c r="C35" t="s">
        <v>232</v>
      </c>
      <c r="E35" s="118"/>
      <c r="F35" s="43">
        <f>'Gastos Generales'!F25</f>
        <v>691.5</v>
      </c>
      <c r="G35" s="84"/>
    </row>
    <row r="36" spans="2:7" x14ac:dyDescent="0.25">
      <c r="B36" s="99" t="s">
        <v>233</v>
      </c>
      <c r="C36" t="s">
        <v>234</v>
      </c>
      <c r="E36" s="118"/>
      <c r="F36" s="43">
        <f>(F34+F35)*20%</f>
        <v>30341.7</v>
      </c>
      <c r="G36" s="84"/>
    </row>
    <row r="37" spans="2:7" x14ac:dyDescent="0.25">
      <c r="B37" s="99" t="s">
        <v>235</v>
      </c>
      <c r="C37" s="6" t="s">
        <v>236</v>
      </c>
      <c r="E37" s="85"/>
      <c r="F37" s="125">
        <f>F34+F35+F36</f>
        <v>182050.2</v>
      </c>
      <c r="G37" s="84"/>
    </row>
    <row r="38" spans="2:7" x14ac:dyDescent="0.25">
      <c r="B38" s="83"/>
      <c r="E38" s="85"/>
      <c r="G38" s="84"/>
    </row>
    <row r="39" spans="2:7" x14ac:dyDescent="0.25">
      <c r="B39" s="99" t="s">
        <v>237</v>
      </c>
      <c r="C39" s="6" t="s">
        <v>238</v>
      </c>
      <c r="E39" s="85">
        <v>0.18</v>
      </c>
      <c r="F39" s="102">
        <f>F37*E39</f>
        <v>32769.036</v>
      </c>
      <c r="G39" s="84"/>
    </row>
    <row r="40" spans="2:7" x14ac:dyDescent="0.25">
      <c r="B40" s="83"/>
      <c r="G40" s="84"/>
    </row>
    <row r="41" spans="2:7" x14ac:dyDescent="0.25">
      <c r="B41" s="99" t="s">
        <v>239</v>
      </c>
      <c r="C41" s="6" t="s">
        <v>240</v>
      </c>
      <c r="D41" s="6"/>
      <c r="E41" s="6"/>
      <c r="F41" s="101">
        <f>+F37+F39</f>
        <v>214819.236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2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25:E2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21"/>
  <sheetViews>
    <sheetView showGridLines="0" tabSelected="1" view="pageBreakPreview" zoomScale="85" zoomScaleNormal="85" zoomScaleSheetLayoutView="85" workbookViewId="0">
      <selection activeCell="G21" sqref="G21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0.7109375" style="98" customWidth="1"/>
    <col min="6" max="6" width="11.28515625" customWidth="1"/>
    <col min="9" max="9" width="56.28515625" customWidth="1"/>
  </cols>
  <sheetData>
    <row r="1" spans="1:15" ht="10.15" customHeight="1" x14ac:dyDescent="0.25">
      <c r="E1" s="17"/>
    </row>
    <row r="2" spans="1:15" s="44" customFormat="1" ht="13.15" customHeight="1" x14ac:dyDescent="0.25">
      <c r="B2" s="156"/>
      <c r="C2" s="136" t="s">
        <v>277</v>
      </c>
      <c r="D2" s="137"/>
      <c r="E2" s="138"/>
      <c r="F2" s="148" t="s">
        <v>213</v>
      </c>
      <c r="G2" s="149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7"/>
      <c r="C3" s="139"/>
      <c r="D3" s="140"/>
      <c r="E3" s="141"/>
      <c r="F3" s="150" t="s">
        <v>214</v>
      </c>
      <c r="G3" s="151"/>
      <c r="H3" s="48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7"/>
      <c r="C4" s="142" t="s">
        <v>215</v>
      </c>
      <c r="D4" s="143"/>
      <c r="E4" s="144"/>
      <c r="F4" s="150" t="s">
        <v>216</v>
      </c>
      <c r="G4" s="151"/>
      <c r="H4" s="48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58"/>
      <c r="C5" s="145"/>
      <c r="D5" s="146"/>
      <c r="E5" s="147"/>
      <c r="F5" s="152" t="s">
        <v>241</v>
      </c>
      <c r="G5" s="153"/>
    </row>
    <row r="6" spans="1:15" s="44" customFormat="1" ht="12.75" x14ac:dyDescent="0.25">
      <c r="B6" s="129"/>
      <c r="C6" s="129"/>
      <c r="D6" s="129"/>
      <c r="E6" s="129"/>
      <c r="F6" s="129"/>
      <c r="G6" s="49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">
      <c r="B7" s="105" t="s">
        <v>218</v>
      </c>
      <c r="C7" s="183" t="s">
        <v>282</v>
      </c>
      <c r="F7" s="107"/>
      <c r="G7" s="107"/>
    </row>
    <row r="8" spans="1:15" s="44" customFormat="1" x14ac:dyDescent="0.25">
      <c r="B8" s="105" t="s">
        <v>220</v>
      </c>
      <c r="C8" s="106" t="s">
        <v>281</v>
      </c>
      <c r="F8" s="107"/>
      <c r="G8" s="107"/>
    </row>
    <row r="9" spans="1:15" s="44" customFormat="1" x14ac:dyDescent="0.25">
      <c r="B9" s="3" t="s">
        <v>242</v>
      </c>
      <c r="C9" s="106" t="s">
        <v>283</v>
      </c>
      <c r="D9" s="106"/>
      <c r="F9" s="107"/>
      <c r="G9" s="107"/>
    </row>
    <row r="10" spans="1:15" s="45" customFormat="1" ht="18.600000000000001" customHeight="1" x14ac:dyDescent="0.25">
      <c r="B10" s="165" t="s">
        <v>243</v>
      </c>
      <c r="C10" s="166" t="s">
        <v>284</v>
      </c>
      <c r="D10" s="163"/>
      <c r="E10" s="163"/>
      <c r="F10" s="44"/>
      <c r="G10" s="44"/>
    </row>
    <row r="11" spans="1:15" s="45" customFormat="1" ht="15" customHeight="1" x14ac:dyDescent="0.25">
      <c r="B11" s="165"/>
      <c r="C11" s="166"/>
      <c r="D11" s="163"/>
      <c r="E11" s="163"/>
      <c r="F11" s="44"/>
      <c r="G11" s="44"/>
    </row>
    <row r="12" spans="1:15" s="47" customFormat="1" x14ac:dyDescent="0.25">
      <c r="A12"/>
      <c r="B12" s="105" t="s">
        <v>244</v>
      </c>
      <c r="C12" s="44" t="s">
        <v>261</v>
      </c>
      <c r="D12" s="108"/>
      <c r="E12" s="44"/>
      <c r="F12" s="44"/>
      <c r="G12" s="44"/>
    </row>
    <row r="13" spans="1:15" s="47" customFormat="1" ht="15" customHeight="1" x14ac:dyDescent="0.25">
      <c r="A13"/>
      <c r="B13" s="164"/>
      <c r="C13" s="164"/>
      <c r="D13" s="164"/>
      <c r="E13" s="164"/>
      <c r="F13" s="164"/>
      <c r="G13" s="164"/>
      <c r="H13" s="50"/>
      <c r="I13" s="50"/>
      <c r="J13" s="50"/>
      <c r="K13" s="50"/>
      <c r="L13" s="50"/>
      <c r="M13" s="50"/>
      <c r="N13" s="50"/>
      <c r="O13" s="50"/>
    </row>
    <row r="15" spans="1:15" x14ac:dyDescent="0.25">
      <c r="B15" s="159" t="s">
        <v>245</v>
      </c>
      <c r="C15" s="161" t="s">
        <v>246</v>
      </c>
      <c r="D15" s="161" t="s">
        <v>247</v>
      </c>
      <c r="E15" s="154" t="s">
        <v>248</v>
      </c>
      <c r="F15" s="167" t="s">
        <v>249</v>
      </c>
      <c r="G15" s="167" t="s">
        <v>250</v>
      </c>
      <c r="I15" s="154" t="s">
        <v>251</v>
      </c>
    </row>
    <row r="16" spans="1:15" x14ac:dyDescent="0.25">
      <c r="B16" s="160"/>
      <c r="C16" s="162"/>
      <c r="D16" s="162"/>
      <c r="E16" s="155"/>
      <c r="F16" s="168"/>
      <c r="G16" s="168"/>
      <c r="I16" s="155"/>
    </row>
    <row r="17" spans="2:9" x14ac:dyDescent="0.25">
      <c r="B17" s="91">
        <v>1</v>
      </c>
      <c r="C17" s="42" t="s">
        <v>271</v>
      </c>
      <c r="D17" s="92"/>
      <c r="E17" s="93"/>
      <c r="F17" s="93"/>
      <c r="G17" s="93"/>
      <c r="I17" s="122"/>
    </row>
    <row r="18" spans="2:9" x14ac:dyDescent="0.25">
      <c r="B18" s="94">
        <v>1.01</v>
      </c>
      <c r="C18" s="95" t="s">
        <v>286</v>
      </c>
      <c r="D18" s="96"/>
      <c r="E18" s="97">
        <v>8</v>
      </c>
      <c r="F18" s="119">
        <v>13265.7</v>
      </c>
      <c r="G18" s="120">
        <f>E18*F18</f>
        <v>106125.6</v>
      </c>
      <c r="I18" s="121"/>
    </row>
    <row r="19" spans="2:9" x14ac:dyDescent="0.25">
      <c r="B19" s="123" t="s">
        <v>262</v>
      </c>
      <c r="C19" s="95" t="s">
        <v>272</v>
      </c>
      <c r="D19" s="96"/>
      <c r="E19" s="97"/>
      <c r="F19" s="119"/>
      <c r="G19" s="120"/>
      <c r="I19" s="121" t="s">
        <v>274</v>
      </c>
    </row>
    <row r="20" spans="2:9" x14ac:dyDescent="0.25">
      <c r="B20" s="94" t="s">
        <v>263</v>
      </c>
      <c r="C20" s="95" t="s">
        <v>287</v>
      </c>
      <c r="D20" s="96"/>
      <c r="E20" s="97">
        <v>2</v>
      </c>
      <c r="F20" s="119">
        <v>22445.7</v>
      </c>
      <c r="G20" s="120">
        <f>E20*F20</f>
        <v>44891.4</v>
      </c>
      <c r="I20" s="121"/>
    </row>
    <row r="21" spans="2:9" x14ac:dyDescent="0.25">
      <c r="B21" s="123" t="s">
        <v>264</v>
      </c>
      <c r="C21" s="95" t="s">
        <v>273</v>
      </c>
      <c r="D21" s="96"/>
      <c r="E21" s="97"/>
      <c r="F21" s="119"/>
      <c r="G21" s="120"/>
      <c r="I21" s="121" t="s">
        <v>275</v>
      </c>
    </row>
  </sheetData>
  <mergeCells count="19">
    <mergeCell ref="I15:I16"/>
    <mergeCell ref="B2:B5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4"/>
  <sheetViews>
    <sheetView workbookViewId="0">
      <selection activeCell="F26" sqref="F26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69"/>
      <c r="B1" s="169"/>
      <c r="C1" s="173" t="s">
        <v>276</v>
      </c>
      <c r="D1" s="173"/>
      <c r="E1" s="170" t="s">
        <v>213</v>
      </c>
      <c r="F1" s="170"/>
    </row>
    <row r="2" spans="1:15" s="44" customFormat="1" ht="13.15" customHeight="1" x14ac:dyDescent="0.25">
      <c r="A2" s="169"/>
      <c r="B2" s="169"/>
      <c r="C2" s="173"/>
      <c r="D2" s="173"/>
      <c r="E2" s="171" t="s">
        <v>214</v>
      </c>
      <c r="F2" s="171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69"/>
      <c r="B3" s="169"/>
      <c r="C3" s="174" t="s">
        <v>215</v>
      </c>
      <c r="D3" s="174"/>
      <c r="E3" s="171" t="s">
        <v>216</v>
      </c>
      <c r="F3" s="171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69"/>
      <c r="B4" s="169"/>
      <c r="C4" s="174"/>
      <c r="D4" s="174"/>
      <c r="E4" s="172" t="s">
        <v>252</v>
      </c>
      <c r="F4" s="172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29"/>
      <c r="D5" s="129"/>
      <c r="E5" s="12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">
      <c r="A6" s="111" t="s">
        <v>218</v>
      </c>
      <c r="C6" s="183" t="s">
        <v>282</v>
      </c>
      <c r="D6" s="112"/>
      <c r="E6" s="112"/>
      <c r="F6" s="90"/>
      <c r="G6" s="90"/>
    </row>
    <row r="7" spans="1:15" s="44" customFormat="1" ht="12.75" x14ac:dyDescent="0.2">
      <c r="A7" s="111" t="s">
        <v>220</v>
      </c>
      <c r="C7" s="183" t="s">
        <v>281</v>
      </c>
      <c r="D7" s="112"/>
      <c r="E7" s="112"/>
      <c r="F7" s="90"/>
      <c r="G7" s="90"/>
    </row>
    <row r="8" spans="1:15" s="45" customFormat="1" ht="15" customHeight="1" x14ac:dyDescent="0.2">
      <c r="A8" s="113" t="s">
        <v>242</v>
      </c>
      <c r="C8" s="183" t="s">
        <v>278</v>
      </c>
      <c r="D8" s="114"/>
      <c r="E8" s="114"/>
      <c r="F8" s="46"/>
    </row>
    <row r="9" spans="1:15" s="47" customFormat="1" ht="13.15" customHeight="1" x14ac:dyDescent="0.2">
      <c r="A9" s="178" t="s">
        <v>243</v>
      </c>
      <c r="B9" s="178"/>
      <c r="C9" s="183" t="s">
        <v>285</v>
      </c>
      <c r="D9" s="115"/>
      <c r="E9" s="115"/>
    </row>
    <row r="10" spans="1:15" s="47" customFormat="1" ht="15" customHeight="1" x14ac:dyDescent="0.25">
      <c r="A10" s="178"/>
      <c r="B10" s="178"/>
      <c r="C10" s="117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1" t="s">
        <v>244</v>
      </c>
      <c r="B11" s="116" t="s">
        <v>261</v>
      </c>
      <c r="C11" s="109"/>
      <c r="D11" s="109"/>
      <c r="E11" s="110"/>
    </row>
    <row r="12" spans="1:15" customFormat="1" ht="15" x14ac:dyDescent="0.25">
      <c r="A12" s="111"/>
      <c r="B12" s="116"/>
      <c r="C12" s="177" t="s">
        <v>253</v>
      </c>
      <c r="D12" s="177"/>
      <c r="E12" s="177"/>
    </row>
    <row r="13" spans="1:15" customFormat="1" ht="64.150000000000006" customHeight="1" x14ac:dyDescent="0.25">
      <c r="A13" s="178" t="s">
        <v>254</v>
      </c>
      <c r="B13" s="178"/>
      <c r="C13" s="178"/>
      <c r="D13" s="178"/>
      <c r="E13" s="178"/>
      <c r="F13" s="178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255</v>
      </c>
      <c r="D15" s="61"/>
      <c r="E15" s="62" t="s">
        <v>256</v>
      </c>
      <c r="F15" s="63">
        <f>'Costo Directo'!G18+'Costo Directo'!G20</f>
        <v>151017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245</v>
      </c>
      <c r="B17" s="179" t="s">
        <v>246</v>
      </c>
      <c r="C17" s="180"/>
      <c r="D17" s="78" t="s">
        <v>267</v>
      </c>
      <c r="E17" s="78" t="s">
        <v>268</v>
      </c>
      <c r="F17" s="78" t="s">
        <v>269</v>
      </c>
    </row>
    <row r="18" spans="1:9" s="65" customFormat="1" ht="14.65" customHeight="1" x14ac:dyDescent="0.25">
      <c r="A18" s="69"/>
      <c r="B18" s="181" t="s">
        <v>265</v>
      </c>
      <c r="C18" s="182"/>
      <c r="D18" s="124">
        <v>6</v>
      </c>
      <c r="E18" s="124">
        <v>116.5</v>
      </c>
      <c r="F18" s="70">
        <f>+D18*E18</f>
        <v>699</v>
      </c>
    </row>
    <row r="19" spans="1:9" s="65" customFormat="1" ht="14.65" customHeight="1" x14ac:dyDescent="0.25">
      <c r="A19" s="69"/>
      <c r="B19" s="181" t="s">
        <v>266</v>
      </c>
      <c r="C19" s="182"/>
      <c r="D19" s="124">
        <v>6</v>
      </c>
      <c r="E19" s="124">
        <v>62.9</v>
      </c>
      <c r="F19" s="70">
        <f t="shared" ref="F19:F21" si="0">+D19*E19</f>
        <v>377.4</v>
      </c>
    </row>
    <row r="20" spans="1:9" s="71" customFormat="1" ht="14.65" customHeight="1" x14ac:dyDescent="0.25">
      <c r="A20" s="69"/>
      <c r="B20" s="181" t="s">
        <v>258</v>
      </c>
      <c r="C20" s="182"/>
      <c r="D20" s="124">
        <v>6</v>
      </c>
      <c r="E20" s="124">
        <v>115.25</v>
      </c>
      <c r="F20" s="70">
        <f t="shared" si="0"/>
        <v>691.5</v>
      </c>
      <c r="I20" s="73"/>
    </row>
    <row r="21" spans="1:9" s="71" customFormat="1" ht="14.65" customHeight="1" x14ac:dyDescent="0.25">
      <c r="A21" s="69"/>
      <c r="B21" s="181" t="s">
        <v>259</v>
      </c>
      <c r="C21" s="182"/>
      <c r="D21" s="124">
        <v>6</v>
      </c>
      <c r="E21" s="124"/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257</v>
      </c>
      <c r="F22" s="74">
        <f>SUM(F20:F20)</f>
        <v>691.5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5" t="s">
        <v>260</v>
      </c>
      <c r="D25" s="176"/>
      <c r="E25" s="176"/>
      <c r="F25" s="79">
        <f>F22</f>
        <v>691.5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Administracion</cp:lastModifiedBy>
  <cp:revision/>
  <dcterms:created xsi:type="dcterms:W3CDTF">2021-10-13T22:24:50Z</dcterms:created>
  <dcterms:modified xsi:type="dcterms:W3CDTF">2022-12-03T02:15:04Z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