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ita 2025\Licitación Monitoreo OHLA\Carpeta C - DOCUMENTOS ECONOMICOS\Nueva carpeta\"/>
    </mc:Choice>
  </mc:AlternateContent>
  <xr:revisionPtr revIDLastSave="0" documentId="13_ncr:1_{8F69E38C-EE71-430F-A79A-54A49D99E329}" xr6:coauthVersionLast="47" xr6:coauthVersionMax="47" xr10:uidLastSave="{00000000-0000-0000-0000-000000000000}"/>
  <bookViews>
    <workbookView xWindow="-110" yWindow="-110" windowWidth="19420" windowHeight="11500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Directo'!$A$1:$G$31</definedName>
    <definedName name="_xlnm.Print_Area" localSheetId="4">'Gastos Generales'!$A$1:$I$44</definedName>
    <definedName name="_xlnm.Print_Area" localSheetId="2">Resumen!$B$1:$G$46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26" l="1"/>
  <c r="I38" i="26"/>
  <c r="I39" i="26"/>
  <c r="I41" i="26"/>
  <c r="I28" i="26"/>
  <c r="I29" i="26"/>
  <c r="I30" i="26"/>
  <c r="I31" i="26"/>
  <c r="I32" i="26"/>
  <c r="I33" i="26"/>
  <c r="I34" i="26"/>
  <c r="I35" i="26"/>
  <c r="I36" i="26"/>
  <c r="I37" i="26"/>
  <c r="I27" i="26" l="1"/>
  <c r="I25" i="26"/>
  <c r="I24" i="26"/>
  <c r="I23" i="26"/>
  <c r="I22" i="26"/>
  <c r="I21" i="26"/>
  <c r="I42" i="26" l="1"/>
  <c r="I44" i="26" s="1"/>
  <c r="F35" i="24" s="1"/>
  <c r="B100" i="11" l="1"/>
  <c r="F17" i="27" l="1"/>
  <c r="G17" i="27" s="1"/>
  <c r="F23" i="27"/>
  <c r="G23" i="27" s="1"/>
  <c r="F21" i="27" l="1"/>
  <c r="G21" i="27" s="1"/>
  <c r="F20" i="27" l="1"/>
  <c r="G20" i="27" s="1"/>
  <c r="F26" i="27"/>
  <c r="G26" i="27" s="1"/>
  <c r="F25" i="27" l="1"/>
  <c r="G25" i="27" s="1"/>
  <c r="F19" i="27"/>
  <c r="G19" i="27" s="1"/>
  <c r="F24" i="27" l="1"/>
  <c r="G24" i="27" s="1"/>
  <c r="F18" i="27"/>
  <c r="G18" i="27" s="1"/>
  <c r="G27" i="27" s="1"/>
  <c r="F34" i="24" l="1"/>
  <c r="F36" i="24" s="1"/>
  <c r="F37" i="24" s="1"/>
  <c r="F39" i="24" s="1"/>
  <c r="F41" i="24" s="1"/>
  <c r="I15" i="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Aurora Sanchez</author>
  </authors>
  <commentList>
    <comment ref="G35" authorId="0" shapeId="0" xr:uid="{3E065C16-C900-4E35-AE74-3A00A2817995}">
      <text>
        <r>
          <rPr>
            <b/>
            <sz val="9"/>
            <color indexed="81"/>
            <rFont val="Tahoma"/>
            <family val="2"/>
          </rPr>
          <t>Aurora Sanchez:</t>
        </r>
        <r>
          <rPr>
            <sz val="9"/>
            <color indexed="81"/>
            <rFont val="Tahoma"/>
            <family val="2"/>
          </rPr>
          <t xml:space="preserve">
el EMO es anual, necesitamos 2
</t>
        </r>
      </text>
    </comment>
  </commentList>
</comments>
</file>

<file path=xl/sharedStrings.xml><?xml version="1.0" encoding="utf-8"?>
<sst xmlns="http://schemas.openxmlformats.org/spreadsheetml/2006/main" count="530" uniqueCount="319">
  <si>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</si>
  <si>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</si>
  <si>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</si>
  <si>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</si>
  <si>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</si>
  <si>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</si>
  <si>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</si>
  <si>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</si>
  <si>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</si>
  <si>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</si>
  <si>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</si>
  <si>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</si>
  <si>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</si>
  <si>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</si>
  <si>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</si>
  <si>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</si>
  <si>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</si>
  <si>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</si>
  <si>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</si>
  <si>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</si>
  <si>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</si>
  <si>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</si>
  <si>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</si>
  <si>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</si>
  <si>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</si>
  <si>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</si>
  <si>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</si>
  <si>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</si>
  <si>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</si>
  <si>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</si>
  <si>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</si>
  <si>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</si>
  <si>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</si>
  <si>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</si>
  <si>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</si>
  <si>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</si>
  <si>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</si>
  <si>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</si>
  <si>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</si>
  <si>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</si>
  <si>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</si>
  <si>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</si>
  <si>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</si>
  <si>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</si>
  <si>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</si>
  <si>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</si>
  <si>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</si>
  <si>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</si>
  <si>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</si>
  <si>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</si>
  <si>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</si>
  <si>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</si>
  <si>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</si>
  <si>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</si>
  <si>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</si>
  <si>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</si>
  <si>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</si>
  <si>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</si>
  <si>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</si>
  <si>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</si>
  <si>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</si>
  <si>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</si>
  <si>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</si>
  <si>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</si>
  <si>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</si>
  <si>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</si>
  <si>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</si>
  <si>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</si>
  <si>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</si>
  <si>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</si>
  <si>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</si>
  <si>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</si>
  <si>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</si>
  <si>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</si>
  <si>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</si>
  <si>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</si>
  <si>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</si>
  <si>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</si>
  <si>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</si>
  <si>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</si>
  <si>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</si>
  <si>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</si>
  <si>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</si>
  <si>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</si>
  <si>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</si>
  <si>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</si>
  <si>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</si>
  <si>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</si>
  <si>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</si>
  <si>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</si>
  <si>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</si>
  <si>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</si>
  <si>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</si>
  <si>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</si>
  <si>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</si>
  <si>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</si>
  <si>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</si>
  <si>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</si>
  <si>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</si>
  <si>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</si>
  <si>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</si>
  <si>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</si>
  <si>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</si>
  <si>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</si>
  <si>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</si>
  <si>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</si>
  <si>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</si>
  <si>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</si>
  <si>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</si>
  <si>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</si>
  <si>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</si>
  <si>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</si>
  <si>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</si>
  <si>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</si>
  <si>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</si>
  <si>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</si>
  <si>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</si>
  <si>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</si>
  <si>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</si>
  <si>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</si>
  <si>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</si>
  <si>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</si>
  <si>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</si>
  <si>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</si>
  <si>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</si>
  <si>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</si>
  <si>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</si>
  <si>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</si>
  <si>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</si>
  <si>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</si>
  <si>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</si>
  <si>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</si>
  <si>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</si>
  <si>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</si>
  <si>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</si>
  <si>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</si>
  <si>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</si>
  <si>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</si>
  <si>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</si>
  <si>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</si>
  <si>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</si>
  <si>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</si>
  <si>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</si>
  <si>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</si>
  <si>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</si>
  <si>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</si>
  <si>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</si>
  <si>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</si>
  <si>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</si>
  <si>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</si>
  <si>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</si>
  <si>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</si>
  <si>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</si>
  <si>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</si>
  <si>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</si>
  <si>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</si>
  <si>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</si>
  <si>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</si>
  <si>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</si>
  <si>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</si>
  <si>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</si>
  <si>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</si>
  <si>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</si>
  <si>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</si>
  <si>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</si>
  <si>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</si>
  <si>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</si>
  <si>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</si>
  <si>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</si>
  <si>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</si>
  <si>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</si>
  <si>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</si>
  <si>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</si>
  <si>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</si>
  <si>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</si>
  <si>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</si>
  <si>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</si>
  <si>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</si>
  <si>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</si>
  <si>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</si>
  <si>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</si>
  <si>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</si>
  <si>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</si>
  <si>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</si>
  <si>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</si>
  <si>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</si>
  <si>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</si>
  <si>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</si>
  <si>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</si>
  <si>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</si>
  <si>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</si>
  <si>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</si>
  <si>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</si>
  <si>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</si>
  <si>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</si>
  <si>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</si>
  <si>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</si>
  <si>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</si>
  <si>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</si>
  <si>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</si>
  <si>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</si>
  <si>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</si>
  <si>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</si>
  <si>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</si>
  <si>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</si>
  <si>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</si>
  <si>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</si>
  <si>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</si>
  <si>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</si>
  <si>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</si>
  <si>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</si>
  <si>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</si>
  <si>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</si>
  <si>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</si>
  <si>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</si>
  <si>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</si>
  <si>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</si>
  <si>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</si>
  <si>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</si>
  <si>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13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</si>
  <si>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</si>
  <si>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</si>
  <si>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</si>
  <si>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</si>
  <si>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</si>
  <si>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</si>
  <si>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</si>
  <si>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</si>
  <si>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</si>
  <si>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</si>
  <si>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</si>
  <si>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</si>
  <si>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</si>
  <si>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</si>
  <si>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</si>
  <si>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</si>
  <si>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</si>
  <si>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</si>
  <si>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</si>
  <si>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</si>
  <si>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</si>
  <si>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</si>
  <si>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</si>
  <si>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N° del Paquete:</t>
  </si>
  <si>
    <t>Nombre del Paquete:</t>
  </si>
  <si>
    <t>Referencia:</t>
  </si>
  <si>
    <t>Item</t>
  </si>
  <si>
    <t>Descripción</t>
  </si>
  <si>
    <t>Unidad</t>
  </si>
  <si>
    <t>P.U. 
(S/)</t>
  </si>
  <si>
    <t>Total 
(S/)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</si>
  <si>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</si>
  <si>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</si>
  <si>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</si>
  <si>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</si>
  <si>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</si>
  <si>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GASTOS DE DIRECCION Y ADMINISTRACION DEL PROYECTO</t>
  </si>
  <si>
    <t>Costo parcial (S/)</t>
  </si>
  <si>
    <t>SUB TOTAL S/</t>
  </si>
  <si>
    <t>TOTAL GASTOS GENERALES S/</t>
  </si>
  <si>
    <t xml:space="preserve"> </t>
  </si>
  <si>
    <t>Total</t>
  </si>
  <si>
    <t>PLANILLA DE COSTO DIRECTO</t>
  </si>
  <si>
    <t>Monitoreo Ambiental de Agua</t>
  </si>
  <si>
    <t>Monitoreo Ambiental de Ruido</t>
  </si>
  <si>
    <t>Entrega de las Defensas Ribereñas de los Ríos Chicama y Virú</t>
  </si>
  <si>
    <t>Visita</t>
  </si>
  <si>
    <t>“PLAN INTEGRAL PARA EL CONTROL DE INUNDACIONES Y MOVIMIENTOS DE MASA DE LAS CUENCAS DE LOS RÍOS VIRÚ Y CHICAMA – DEPARTAMENTO DE LA LIBERTAD” - SOLUCIONES INTEGRALES RIOS CHICAMA Y VIRU.</t>
  </si>
  <si>
    <t>09 R-06</t>
  </si>
  <si>
    <t>EMOS</t>
  </si>
  <si>
    <t>EPPs</t>
  </si>
  <si>
    <t>Costo unitario (S/)</t>
  </si>
  <si>
    <t>Seguro Complementario de Trabajo de Riesgo (SCTR) x visita</t>
  </si>
  <si>
    <t>1.03.</t>
  </si>
  <si>
    <r>
      <rPr>
        <b/>
        <sz val="11"/>
        <color theme="1"/>
        <rFont val="Calibri"/>
        <family val="2"/>
        <scheme val="minor"/>
      </rPr>
      <t>CONDICIONES:</t>
    </r>
    <r>
      <rPr>
        <sz val="11"/>
        <color theme="1"/>
        <rFont val="Calibri"/>
        <family val="2"/>
        <scheme val="minor"/>
      </rPr>
      <t xml:space="preserve">
FORMA DE PAGO: </t>
    </r>
  </si>
  <si>
    <t>Virú</t>
  </si>
  <si>
    <t xml:space="preserve">Monitoreo Ambiental de Agua </t>
  </si>
  <si>
    <t xml:space="preserve">Monitoreo Ambiental de Ruido  </t>
  </si>
  <si>
    <t>MONITOREO AMBIENTAL  - PROYECTO 01</t>
  </si>
  <si>
    <t>MONITOREO AMBIENTAL - PROYECTO 02</t>
  </si>
  <si>
    <t>Monitoreo Biológico</t>
  </si>
  <si>
    <t xml:space="preserve">Monitoreo Ambiental de Vibraciones  </t>
  </si>
  <si>
    <t>1.04.</t>
  </si>
  <si>
    <t>1.05.</t>
  </si>
  <si>
    <t>Monitoreo Ambiental de Aire</t>
  </si>
  <si>
    <t>Alimentación</t>
  </si>
  <si>
    <t>Alojamiento</t>
  </si>
  <si>
    <t>Elaboración de Informe Ambiental</t>
  </si>
  <si>
    <t>Elaboración de Informe Biológico</t>
  </si>
  <si>
    <t>Impresión de Informe Ambiental</t>
  </si>
  <si>
    <t>CUI 1</t>
  </si>
  <si>
    <t>Persona</t>
  </si>
  <si>
    <t>UTILIDAD (10 %)</t>
  </si>
  <si>
    <t>NOTA:Se ha midificado la visita del proyecto 2 de acuerdo a los TDR</t>
  </si>
  <si>
    <t>días</t>
  </si>
  <si>
    <t>Alimentación personal Monitoreo de Agua</t>
  </si>
  <si>
    <t xml:space="preserve">personas </t>
  </si>
  <si>
    <t>Catidad</t>
  </si>
  <si>
    <t>Visitas</t>
  </si>
  <si>
    <t>Alimentación personal Monitoreo Aire</t>
  </si>
  <si>
    <t>Alimentación monitoreo de ruido</t>
  </si>
  <si>
    <t>Alimentación Monitoreo Biológico</t>
  </si>
  <si>
    <t>Alimentación Monitoreo Vibraciones</t>
  </si>
  <si>
    <t>Alojamiento personal Monitoreo de Agua</t>
  </si>
  <si>
    <t>Alojamiento personal Monitoreo Aire</t>
  </si>
  <si>
    <t>Alojamiento monitoreo de ruido</t>
  </si>
  <si>
    <t>Alojamiento Monitoreo Biológico</t>
  </si>
  <si>
    <t>Alojamiento Monitoreo Vibraciones</t>
  </si>
  <si>
    <t>visita</t>
  </si>
  <si>
    <t>JJR Servicios Generales SRL</t>
  </si>
  <si>
    <t>Cajamrca</t>
  </si>
  <si>
    <t>15 meses</t>
  </si>
  <si>
    <t>30 días</t>
  </si>
  <si>
    <t>Pasajes Especilistas</t>
  </si>
  <si>
    <t>persona</t>
  </si>
  <si>
    <t>Carta Fianza/gastos financieros</t>
  </si>
  <si>
    <t>VISITA</t>
  </si>
  <si>
    <t xml:space="preserve">SEGURIDAD-ACOMPAÑANTES </t>
  </si>
  <si>
    <t>GASTOS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</si>
</sst>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0.00."/>
  </numFmts>
  <fonts count="3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b/>
      <sz val="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9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9" fontId="15" fillId="0" borderId="0" xfId="0" applyNumberFormat="1" applyFont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4" fontId="7" fillId="0" borderId="0" xfId="0" applyNumberFormat="1" applyFont="1"/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43" fontId="16" fillId="8" borderId="2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19" fillId="0" borderId="2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9" fontId="18" fillId="0" borderId="0" xfId="0" applyNumberFormat="1" applyFont="1" applyAlignment="1">
      <alignment horizontal="center" vertical="center"/>
    </xf>
    <xf numFmtId="4" fontId="16" fillId="0" borderId="3" xfId="0" applyNumberFormat="1" applyFont="1" applyBorder="1" applyAlignment="1">
      <alignment horizontal="right" vertical="center"/>
    </xf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4" fontId="16" fillId="8" borderId="6" xfId="0" applyNumberFormat="1" applyFont="1" applyFill="1" applyBorder="1" applyAlignment="1">
      <alignment horizontal="right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1" fillId="0" borderId="0" xfId="0" applyFont="1"/>
    <xf numFmtId="0" fontId="9" fillId="0" borderId="0" xfId="0" applyFont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167" fontId="5" fillId="9" borderId="1" xfId="0" applyNumberFormat="1" applyFont="1" applyFill="1" applyBorder="1" applyAlignment="1">
      <alignment horizontal="left" vertical="center" indent="1"/>
    </xf>
    <xf numFmtId="4" fontId="19" fillId="0" borderId="2" xfId="0" applyNumberFormat="1" applyFont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 indent="1"/>
    </xf>
    <xf numFmtId="167" fontId="2" fillId="0" borderId="1" xfId="0" applyNumberFormat="1" applyFont="1" applyBorder="1" applyAlignment="1">
      <alignment horizontal="left" vertical="center" indent="2"/>
    </xf>
    <xf numFmtId="0" fontId="31" fillId="0" borderId="1" xfId="0" applyFont="1" applyBorder="1" applyAlignment="1">
      <alignment horizontal="left" vertical="center" indent="2"/>
    </xf>
    <xf numFmtId="0" fontId="32" fillId="10" borderId="1" xfId="0" applyFont="1" applyFill="1" applyBorder="1" applyAlignment="1">
      <alignment horizontal="center" vertical="center"/>
    </xf>
    <xf numFmtId="4" fontId="32" fillId="10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4" fontId="31" fillId="0" borderId="1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31" fillId="0" borderId="22" xfId="0" applyFont="1" applyBorder="1" applyAlignment="1">
      <alignment horizontal="left" vertical="center" indent="2"/>
    </xf>
    <xf numFmtId="0" fontId="33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 wrapText="1"/>
    </xf>
    <xf numFmtId="10" fontId="33" fillId="0" borderId="2" xfId="0" applyNumberFormat="1" applyFont="1" applyBorder="1" applyAlignment="1">
      <alignment horizontal="center" vertical="center"/>
    </xf>
    <xf numFmtId="4" fontId="34" fillId="0" borderId="2" xfId="0" applyNumberFormat="1" applyFont="1" applyBorder="1" applyAlignment="1">
      <alignment horizontal="center" vertical="center"/>
    </xf>
    <xf numFmtId="4" fontId="33" fillId="0" borderId="2" xfId="0" applyNumberFormat="1" applyFont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indent="2"/>
    </xf>
    <xf numFmtId="4" fontId="19" fillId="0" borderId="4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left"/>
    </xf>
    <xf numFmtId="3" fontId="0" fillId="0" borderId="0" xfId="0" applyNumberFormat="1"/>
    <xf numFmtId="43" fontId="0" fillId="0" borderId="0" xfId="0" applyNumberFormat="1"/>
    <xf numFmtId="0" fontId="9" fillId="0" borderId="2" xfId="0" applyFont="1" applyBorder="1" applyAlignment="1">
      <alignment horizontal="center" vertical="center" wrapText="1"/>
    </xf>
    <xf numFmtId="4" fontId="23" fillId="0" borderId="4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5" fillId="9" borderId="24" xfId="0" applyFont="1" applyFill="1" applyBorder="1" applyAlignment="1">
      <alignment horizontal="center" vertical="center"/>
    </xf>
    <xf numFmtId="0" fontId="5" fillId="9" borderId="25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34" fillId="0" borderId="4" xfId="0" applyFont="1" applyBorder="1" applyAlignment="1">
      <alignment horizontal="left" vertical="center"/>
    </xf>
    <xf numFmtId="0" fontId="34" fillId="0" borderId="6" xfId="0" applyFont="1" applyBorder="1" applyAlignment="1">
      <alignment horizontal="left" vertical="center"/>
    </xf>
    <xf numFmtId="0" fontId="18" fillId="8" borderId="4" xfId="0" applyFont="1" applyFill="1" applyBorder="1" applyAlignment="1">
      <alignment horizontal="right" vertical="center"/>
    </xf>
    <xf numFmtId="0" fontId="18" fillId="8" borderId="5" xfId="0" applyFont="1" applyFill="1" applyBorder="1" applyAlignment="1">
      <alignment horizontal="right" vertical="center"/>
    </xf>
    <xf numFmtId="0" fontId="33" fillId="0" borderId="4" xfId="0" applyFont="1" applyBorder="1" applyAlignment="1">
      <alignment horizontal="left" vertical="center"/>
    </xf>
    <xf numFmtId="0" fontId="33" fillId="0" borderId="6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16" fillId="8" borderId="4" xfId="0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/>
    </xf>
    <xf numFmtId="4" fontId="13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</cellXfs>
  <cellStyles count="4">
    <cellStyle name="Millares" xfId="2" builtinId="3"/>
    <cellStyle name="Normal" xfId="0" builtinId="0"/>
    <cellStyle name="Normal 2" xfId="1" xr:uid="{00000000-0005-0000-0000-000001000000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Aurorita%202025\Licitaci&#243;n%20Monitoreo%20OHLA\Carpeta%20C%20-%20DOCUMENTOS%20ECONOMICOS\Nueva%20carpeta\FORMATO%20C2%20ANALISIS%20DE%20PRECIOS%20UNITARIOS_Proyecto%2001%20-%20VER.01%20JJR%20R1.xlsx" TargetMode="External"/><Relationship Id="rId1" Type="http://schemas.openxmlformats.org/officeDocument/2006/relationships/externalLinkPath" Target="FORMATO%20C2%20ANALISIS%20DE%20PRECIOS%20UNITARIOS_Proyecto%2001%20-%20VER.01%20JJR%20R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2019"/>
      <sheetName val="2020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>
        <row r="9">
          <cell r="H9">
            <v>0.90469999999999995</v>
          </cell>
        </row>
      </sheetData>
      <sheetData sheetId="1190">
        <row r="9">
          <cell r="H9">
            <v>0.90469999999999995</v>
          </cell>
        </row>
      </sheetData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/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/>
      <sheetData sheetId="1095"/>
      <sheetData sheetId="1096">
        <row r="9">
          <cell r="H9">
            <v>0.90469999999999995</v>
          </cell>
        </row>
      </sheetData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P Chicama"/>
      <sheetName val="EAP Virú"/>
      <sheetName val="AGUA"/>
      <sheetName val="AIRE"/>
      <sheetName val="RUIDO"/>
      <sheetName val="BIOLÓGICO"/>
      <sheetName val="VIBRACIONES"/>
      <sheetName val="PLANILLA"/>
    </sheetNames>
    <sheetDataSet>
      <sheetData sheetId="0"/>
      <sheetData sheetId="1"/>
      <sheetData sheetId="2">
        <row r="42">
          <cell r="H42">
            <v>20340</v>
          </cell>
        </row>
      </sheetData>
      <sheetData sheetId="3">
        <row r="37">
          <cell r="H37">
            <v>35604</v>
          </cell>
        </row>
      </sheetData>
      <sheetData sheetId="4">
        <row r="25">
          <cell r="H25">
            <v>12100</v>
          </cell>
        </row>
      </sheetData>
      <sheetData sheetId="5">
        <row r="36">
          <cell r="H36">
            <v>20808</v>
          </cell>
        </row>
      </sheetData>
      <sheetData sheetId="6">
        <row r="25">
          <cell r="H25">
            <v>5460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0</v>
      </c>
      <c r="B1" s="6" t="s">
        <v>1</v>
      </c>
      <c r="C1" s="10"/>
    </row>
    <row r="2" spans="1:3" s="6" customFormat="1" x14ac:dyDescent="0.35">
      <c r="A2" s="10">
        <v>1</v>
      </c>
      <c r="B2" s="6" t="s">
        <v>2</v>
      </c>
      <c r="C2" s="10"/>
    </row>
    <row r="3" spans="1:3" s="6" customFormat="1" x14ac:dyDescent="0.35">
      <c r="A3" s="10" t="s">
        <v>3</v>
      </c>
      <c r="B3" s="6" t="s">
        <v>4</v>
      </c>
      <c r="C3" s="10"/>
    </row>
    <row r="4" spans="1:3" s="40" customFormat="1" x14ac:dyDescent="0.35">
      <c r="A4" s="38" t="s">
        <v>5</v>
      </c>
      <c r="B4" s="39" t="s">
        <v>6</v>
      </c>
      <c r="C4" s="41" t="s">
        <v>7</v>
      </c>
    </row>
    <row r="5" spans="1:3" x14ac:dyDescent="0.35">
      <c r="A5" s="3" t="s">
        <v>8</v>
      </c>
      <c r="B5" s="2" t="s">
        <v>9</v>
      </c>
    </row>
    <row r="6" spans="1:3" x14ac:dyDescent="0.35">
      <c r="A6" s="1" t="s">
        <v>10</v>
      </c>
      <c r="B6" s="11" t="s">
        <v>11</v>
      </c>
      <c r="C6" s="17" t="s">
        <v>12</v>
      </c>
    </row>
    <row r="7" spans="1:3" x14ac:dyDescent="0.35">
      <c r="A7" s="1" t="s">
        <v>13</v>
      </c>
      <c r="B7" s="11" t="s">
        <v>14</v>
      </c>
      <c r="C7" s="17" t="s">
        <v>12</v>
      </c>
    </row>
    <row r="8" spans="1:3" s="32" customFormat="1" x14ac:dyDescent="0.35">
      <c r="A8" s="30" t="s">
        <v>15</v>
      </c>
      <c r="B8" s="31" t="s">
        <v>16</v>
      </c>
      <c r="C8" s="33" t="s">
        <v>12</v>
      </c>
    </row>
    <row r="9" spans="1:3" ht="14" customHeight="1" x14ac:dyDescent="0.35">
      <c r="A9" s="3" t="s">
        <v>17</v>
      </c>
      <c r="B9" s="2" t="s">
        <v>18</v>
      </c>
      <c r="C9" s="17" t="s">
        <v>19</v>
      </c>
    </row>
    <row r="10" spans="1:3" s="32" customFormat="1" x14ac:dyDescent="0.35">
      <c r="A10" s="30" t="s">
        <v>20</v>
      </c>
      <c r="B10" s="31" t="s">
        <v>21</v>
      </c>
      <c r="C10" s="33"/>
    </row>
    <row r="11" spans="1:3" x14ac:dyDescent="0.35">
      <c r="A11" s="1" t="s">
        <v>22</v>
      </c>
      <c r="B11" s="11" t="s">
        <v>23</v>
      </c>
      <c r="C11" s="17" t="s">
        <v>19</v>
      </c>
    </row>
    <row r="12" spans="1:3" x14ac:dyDescent="0.35">
      <c r="A12" s="1" t="s">
        <v>24</v>
      </c>
      <c r="B12" s="11" t="s">
        <v>25</v>
      </c>
      <c r="C12" s="17" t="s">
        <v>19</v>
      </c>
    </row>
    <row r="13" spans="1:3" x14ac:dyDescent="0.35">
      <c r="A13" s="1" t="s">
        <v>26</v>
      </c>
      <c r="B13" s="11" t="s">
        <v>27</v>
      </c>
      <c r="C13" s="17" t="s">
        <v>19</v>
      </c>
    </row>
    <row r="14" spans="1:3" x14ac:dyDescent="0.35">
      <c r="A14" s="1" t="s">
        <v>28</v>
      </c>
      <c r="B14" s="11" t="s">
        <v>29</v>
      </c>
      <c r="C14" s="17" t="s">
        <v>19</v>
      </c>
    </row>
    <row r="15" spans="1:3" x14ac:dyDescent="0.35">
      <c r="A15" s="1" t="s">
        <v>30</v>
      </c>
      <c r="B15" s="11" t="s">
        <v>31</v>
      </c>
      <c r="C15" s="17" t="s">
        <v>19</v>
      </c>
    </row>
    <row r="16" spans="1:3" x14ac:dyDescent="0.35">
      <c r="A16" s="1" t="s">
        <v>32</v>
      </c>
      <c r="B16" s="11" t="s">
        <v>33</v>
      </c>
      <c r="C16" s="17" t="s">
        <v>19</v>
      </c>
    </row>
    <row r="17" spans="1:3" s="32" customFormat="1" x14ac:dyDescent="0.35">
      <c r="A17" s="30" t="s">
        <v>34</v>
      </c>
      <c r="B17" s="31" t="s">
        <v>35</v>
      </c>
      <c r="C17" s="33"/>
    </row>
    <row r="18" spans="1:3" x14ac:dyDescent="0.35">
      <c r="A18" s="1" t="s">
        <v>36</v>
      </c>
      <c r="B18" s="11" t="s">
        <v>37</v>
      </c>
      <c r="C18" s="17" t="s">
        <v>12</v>
      </c>
    </row>
    <row r="19" spans="1:3" x14ac:dyDescent="0.35">
      <c r="A19" s="1" t="s">
        <v>38</v>
      </c>
      <c r="B19" s="11" t="s">
        <v>39</v>
      </c>
      <c r="C19" s="17" t="s">
        <v>12</v>
      </c>
    </row>
    <row r="20" spans="1:3" x14ac:dyDescent="0.35">
      <c r="A20" s="1" t="s">
        <v>40</v>
      </c>
      <c r="B20" s="11" t="s">
        <v>41</v>
      </c>
      <c r="C20" s="17" t="s">
        <v>12</v>
      </c>
    </row>
    <row r="21" spans="1:3" s="32" customFormat="1" x14ac:dyDescent="0.35">
      <c r="A21" s="30" t="s">
        <v>42</v>
      </c>
      <c r="B21" s="31" t="s">
        <v>43</v>
      </c>
      <c r="C21" s="33" t="s">
        <v>19</v>
      </c>
    </row>
    <row r="22" spans="1:3" s="27" customFormat="1" x14ac:dyDescent="0.35">
      <c r="A22" s="25" t="s">
        <v>44</v>
      </c>
      <c r="B22" s="26" t="s">
        <v>45</v>
      </c>
      <c r="C22" s="28"/>
    </row>
    <row r="23" spans="1:3" x14ac:dyDescent="0.35">
      <c r="A23" s="1" t="s">
        <v>46</v>
      </c>
      <c r="B23" s="21" t="s">
        <v>47</v>
      </c>
      <c r="C23" s="17" t="s">
        <v>19</v>
      </c>
    </row>
    <row r="24" spans="1:3" x14ac:dyDescent="0.35">
      <c r="A24" s="1" t="s">
        <v>48</v>
      </c>
      <c r="B24" s="24" t="s">
        <v>49</v>
      </c>
      <c r="C24" s="17" t="s">
        <v>12</v>
      </c>
    </row>
    <row r="25" spans="1:3" s="27" customFormat="1" x14ac:dyDescent="0.35">
      <c r="A25" s="25" t="s">
        <v>50</v>
      </c>
      <c r="B25" s="29" t="s">
        <v>51</v>
      </c>
      <c r="C25" s="28"/>
    </row>
    <row r="26" spans="1:3" x14ac:dyDescent="0.35">
      <c r="A26" s="1" t="s">
        <v>52</v>
      </c>
      <c r="B26" s="11" t="s">
        <v>53</v>
      </c>
      <c r="C26" s="17" t="s">
        <v>12</v>
      </c>
    </row>
    <row r="27" spans="1:3" x14ac:dyDescent="0.35">
      <c r="A27" s="1" t="s">
        <v>54</v>
      </c>
      <c r="B27" s="11" t="s">
        <v>55</v>
      </c>
      <c r="C27" s="17" t="s">
        <v>12</v>
      </c>
    </row>
    <row r="28" spans="1:3" x14ac:dyDescent="0.35">
      <c r="A28" s="1" t="s">
        <v>56</v>
      </c>
      <c r="B28" s="11" t="s">
        <v>57</v>
      </c>
      <c r="C28" s="17" t="s">
        <v>12</v>
      </c>
    </row>
    <row r="29" spans="1:3" x14ac:dyDescent="0.35">
      <c r="A29" s="1" t="s">
        <v>58</v>
      </c>
      <c r="B29" s="11" t="s">
        <v>59</v>
      </c>
      <c r="C29" s="17" t="s">
        <v>12</v>
      </c>
    </row>
    <row r="30" spans="1:3" x14ac:dyDescent="0.35">
      <c r="A30" s="1" t="s">
        <v>60</v>
      </c>
      <c r="B30" s="11" t="s">
        <v>61</v>
      </c>
      <c r="C30" s="17" t="s">
        <v>12</v>
      </c>
    </row>
    <row r="31" spans="1:3" x14ac:dyDescent="0.35">
      <c r="A31" s="1" t="s">
        <v>62</v>
      </c>
      <c r="B31" s="11" t="s">
        <v>63</v>
      </c>
      <c r="C31" s="17" t="s">
        <v>12</v>
      </c>
    </row>
    <row r="32" spans="1:3" s="27" customFormat="1" x14ac:dyDescent="0.35">
      <c r="A32" s="25" t="s">
        <v>64</v>
      </c>
      <c r="B32" s="29" t="s">
        <v>65</v>
      </c>
      <c r="C32" s="28"/>
    </row>
    <row r="33" spans="1:3" x14ac:dyDescent="0.35">
      <c r="A33" s="1" t="s">
        <v>66</v>
      </c>
      <c r="B33" s="11" t="s">
        <v>67</v>
      </c>
      <c r="C33" s="17" t="s">
        <v>68</v>
      </c>
    </row>
    <row r="34" spans="1:3" x14ac:dyDescent="0.35">
      <c r="A34" s="1" t="s">
        <v>69</v>
      </c>
      <c r="B34" s="11" t="s">
        <v>70</v>
      </c>
      <c r="C34" s="17" t="s">
        <v>68</v>
      </c>
    </row>
    <row r="35" spans="1:3" x14ac:dyDescent="0.35">
      <c r="A35" s="1" t="s">
        <v>71</v>
      </c>
      <c r="B35" s="11" t="s">
        <v>72</v>
      </c>
      <c r="C35" s="17" t="s">
        <v>68</v>
      </c>
    </row>
    <row r="36" spans="1:3" s="27" customFormat="1" x14ac:dyDescent="0.35">
      <c r="A36" s="25" t="s">
        <v>73</v>
      </c>
      <c r="B36" s="29" t="s">
        <v>74</v>
      </c>
      <c r="C36" s="28"/>
    </row>
    <row r="37" spans="1:3" x14ac:dyDescent="0.35">
      <c r="A37" s="1" t="s">
        <v>75</v>
      </c>
      <c r="B37" s="11" t="s">
        <v>76</v>
      </c>
      <c r="C37" s="17" t="s">
        <v>19</v>
      </c>
    </row>
    <row r="38" spans="1:3" x14ac:dyDescent="0.35">
      <c r="A38" s="1" t="s">
        <v>77</v>
      </c>
      <c r="B38" s="11" t="s">
        <v>78</v>
      </c>
      <c r="C38" s="17" t="s">
        <v>19</v>
      </c>
    </row>
    <row r="39" spans="1:3" x14ac:dyDescent="0.35">
      <c r="A39" s="1" t="s">
        <v>79</v>
      </c>
      <c r="B39" s="11" t="s">
        <v>80</v>
      </c>
      <c r="C39" s="17" t="s">
        <v>19</v>
      </c>
    </row>
    <row r="40" spans="1:3" x14ac:dyDescent="0.35">
      <c r="A40" s="1" t="s">
        <v>81</v>
      </c>
      <c r="B40" s="11" t="s">
        <v>82</v>
      </c>
      <c r="C40" s="17" t="s">
        <v>19</v>
      </c>
    </row>
    <row r="41" spans="1:3" s="27" customFormat="1" x14ac:dyDescent="0.35">
      <c r="A41" s="25" t="s">
        <v>83</v>
      </c>
      <c r="B41" s="29" t="s">
        <v>84</v>
      </c>
      <c r="C41" s="28"/>
    </row>
    <row r="42" spans="1:3" x14ac:dyDescent="0.35">
      <c r="A42" s="1" t="s">
        <v>85</v>
      </c>
      <c r="B42" s="11" t="s">
        <v>86</v>
      </c>
      <c r="C42" s="17" t="s">
        <v>19</v>
      </c>
    </row>
    <row r="43" spans="1:3" x14ac:dyDescent="0.35">
      <c r="A43" s="1" t="s">
        <v>87</v>
      </c>
      <c r="B43" s="11" t="s">
        <v>88</v>
      </c>
      <c r="C43" s="17" t="s">
        <v>19</v>
      </c>
    </row>
    <row r="44" spans="1:3" s="27" customFormat="1" x14ac:dyDescent="0.35">
      <c r="A44" s="25" t="s">
        <v>89</v>
      </c>
      <c r="B44" s="29" t="s">
        <v>90</v>
      </c>
      <c r="C44" s="28"/>
    </row>
    <row r="45" spans="1:3" x14ac:dyDescent="0.35">
      <c r="A45" s="1" t="s">
        <v>91</v>
      </c>
      <c r="B45" s="11" t="s">
        <v>92</v>
      </c>
      <c r="C45" s="17" t="s">
        <v>93</v>
      </c>
    </row>
    <row r="46" spans="1:3" x14ac:dyDescent="0.35">
      <c r="A46" s="1" t="s">
        <v>94</v>
      </c>
      <c r="B46" s="11" t="s">
        <v>95</v>
      </c>
      <c r="C46" s="17" t="s">
        <v>93</v>
      </c>
    </row>
    <row r="47" spans="1:3" s="9" customFormat="1" x14ac:dyDescent="0.35">
      <c r="A47" s="22" t="s">
        <v>96</v>
      </c>
      <c r="B47" s="21" t="s">
        <v>97</v>
      </c>
      <c r="C47" s="7" t="s">
        <v>93</v>
      </c>
    </row>
    <row r="48" spans="1:3" x14ac:dyDescent="0.35">
      <c r="A48" s="1" t="s">
        <v>98</v>
      </c>
      <c r="B48" s="11" t="s">
        <v>99</v>
      </c>
      <c r="C48" s="17" t="s">
        <v>93</v>
      </c>
    </row>
    <row r="49" spans="1:3" x14ac:dyDescent="0.35">
      <c r="A49" s="1" t="s">
        <v>100</v>
      </c>
      <c r="B49" s="11" t="s">
        <v>101</v>
      </c>
      <c r="C49" s="17" t="s">
        <v>93</v>
      </c>
    </row>
    <row r="50" spans="1:3" x14ac:dyDescent="0.35">
      <c r="A50" s="1" t="s">
        <v>102</v>
      </c>
      <c r="B50" s="11" t="s">
        <v>103</v>
      </c>
      <c r="C50" s="17" t="s">
        <v>93</v>
      </c>
    </row>
    <row r="51" spans="1:3" x14ac:dyDescent="0.35">
      <c r="A51" s="23" t="s">
        <v>104</v>
      </c>
      <c r="B51" s="11" t="s">
        <v>105</v>
      </c>
      <c r="C51" s="17" t="s">
        <v>93</v>
      </c>
    </row>
    <row r="52" spans="1:3" x14ac:dyDescent="0.35">
      <c r="A52" s="1" t="s">
        <v>106</v>
      </c>
      <c r="B52" s="11" t="s">
        <v>107</v>
      </c>
      <c r="C52" s="17" t="s">
        <v>93</v>
      </c>
    </row>
    <row r="53" spans="1:3" x14ac:dyDescent="0.35">
      <c r="A53" s="1" t="s">
        <v>108</v>
      </c>
      <c r="B53" s="11" t="s">
        <v>109</v>
      </c>
      <c r="C53" s="17" t="s">
        <v>93</v>
      </c>
    </row>
    <row r="54" spans="1:3" s="32" customFormat="1" x14ac:dyDescent="0.35">
      <c r="A54" s="30" t="s">
        <v>110</v>
      </c>
      <c r="B54" s="31" t="s">
        <v>111</v>
      </c>
      <c r="C54" s="33"/>
    </row>
    <row r="55" spans="1:3" x14ac:dyDescent="0.35">
      <c r="A55" s="1" t="s">
        <v>112</v>
      </c>
      <c r="B55" s="11" t="s">
        <v>113</v>
      </c>
      <c r="C55" s="17" t="s">
        <v>19</v>
      </c>
    </row>
    <row r="56" spans="1:3" x14ac:dyDescent="0.35">
      <c r="A56" s="1" t="s">
        <v>114</v>
      </c>
      <c r="B56" s="11" t="s">
        <v>115</v>
      </c>
      <c r="C56" s="17" t="s">
        <v>19</v>
      </c>
    </row>
    <row r="57" spans="1:3" s="27" customFormat="1" x14ac:dyDescent="0.35">
      <c r="A57" s="25" t="s">
        <v>116</v>
      </c>
      <c r="B57" s="29" t="s">
        <v>117</v>
      </c>
      <c r="C57" s="28" t="s">
        <v>93</v>
      </c>
    </row>
    <row r="58" spans="1:3" s="36" customFormat="1" x14ac:dyDescent="0.35">
      <c r="A58" s="34" t="s">
        <v>118</v>
      </c>
      <c r="B58" s="35" t="s">
        <v>119</v>
      </c>
      <c r="C58" s="37"/>
    </row>
    <row r="59" spans="1:3" x14ac:dyDescent="0.35">
      <c r="A59" s="1" t="s">
        <v>120</v>
      </c>
      <c r="B59" s="11" t="s">
        <v>121</v>
      </c>
      <c r="C59" s="17" t="s">
        <v>19</v>
      </c>
    </row>
    <row r="60" spans="1:3" x14ac:dyDescent="0.35">
      <c r="A60" s="1" t="s">
        <v>122</v>
      </c>
      <c r="B60" s="11" t="s">
        <v>123</v>
      </c>
      <c r="C60" s="17" t="s">
        <v>19</v>
      </c>
    </row>
    <row r="61" spans="1:3" x14ac:dyDescent="0.35">
      <c r="A61" s="1" t="s">
        <v>124</v>
      </c>
      <c r="B61" s="11" t="s">
        <v>125</v>
      </c>
      <c r="C61" s="17" t="s">
        <v>19</v>
      </c>
    </row>
    <row r="62" spans="1:3" x14ac:dyDescent="0.35">
      <c r="A62" s="1" t="s">
        <v>126</v>
      </c>
      <c r="B62" s="11" t="s">
        <v>127</v>
      </c>
      <c r="C62" s="17" t="s">
        <v>19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128</v>
      </c>
      <c r="C65" s="10"/>
    </row>
    <row r="66" spans="1:3" x14ac:dyDescent="0.35">
      <c r="B66" s="6" t="s">
        <v>129</v>
      </c>
      <c r="C66" s="17" t="s">
        <v>19</v>
      </c>
    </row>
    <row r="67" spans="1:3" x14ac:dyDescent="0.35">
      <c r="B67" s="1" t="s">
        <v>130</v>
      </c>
      <c r="C67" s="17" t="s">
        <v>19</v>
      </c>
    </row>
    <row r="68" spans="1:3" x14ac:dyDescent="0.35">
      <c r="B68" s="1" t="s">
        <v>131</v>
      </c>
      <c r="C68" s="17" t="s">
        <v>19</v>
      </c>
    </row>
    <row r="69" spans="1:3" x14ac:dyDescent="0.35">
      <c r="B69" s="1" t="s">
        <v>132</v>
      </c>
    </row>
    <row r="70" spans="1:3" x14ac:dyDescent="0.35">
      <c r="B70" s="6"/>
    </row>
    <row r="71" spans="1:3" x14ac:dyDescent="0.35">
      <c r="B71" s="6" t="s">
        <v>133</v>
      </c>
    </row>
    <row r="72" spans="1:3" x14ac:dyDescent="0.35">
      <c r="B72" s="12" t="s">
        <v>134</v>
      </c>
    </row>
    <row r="73" spans="1:3" x14ac:dyDescent="0.35">
      <c r="B73" s="12" t="s">
        <v>135</v>
      </c>
    </row>
    <row r="74" spans="1:3" s="32" customFormat="1" x14ac:dyDescent="0.35">
      <c r="A74" s="30"/>
      <c r="B74" s="31" t="s">
        <v>35</v>
      </c>
      <c r="C74" s="33" t="s">
        <v>12</v>
      </c>
    </row>
    <row r="75" spans="1:3" x14ac:dyDescent="0.35">
      <c r="A75" s="17"/>
      <c r="B75" s="2" t="s">
        <v>136</v>
      </c>
      <c r="C75" s="17" t="s">
        <v>19</v>
      </c>
    </row>
    <row r="76" spans="1:3" x14ac:dyDescent="0.35">
      <c r="A76" s="17"/>
      <c r="B76" s="2" t="s">
        <v>137</v>
      </c>
      <c r="C76" s="17" t="s">
        <v>12</v>
      </c>
    </row>
    <row r="77" spans="1:3" x14ac:dyDescent="0.35">
      <c r="A77" s="17"/>
      <c r="B77" s="2" t="s">
        <v>138</v>
      </c>
      <c r="C77" s="17" t="s">
        <v>19</v>
      </c>
    </row>
    <row r="78" spans="1:3" x14ac:dyDescent="0.35">
      <c r="A78" s="17"/>
      <c r="B78" s="2" t="s">
        <v>139</v>
      </c>
      <c r="C78" s="17" t="s">
        <v>12</v>
      </c>
    </row>
    <row r="79" spans="1:3" x14ac:dyDescent="0.35">
      <c r="A79" s="17"/>
      <c r="B79" s="2" t="s">
        <v>140</v>
      </c>
      <c r="C79" s="17" t="s">
        <v>19</v>
      </c>
    </row>
    <row r="80" spans="1:3" x14ac:dyDescent="0.35">
      <c r="A80" s="17"/>
      <c r="B80" s="2" t="s">
        <v>141</v>
      </c>
      <c r="C80" s="17" t="s">
        <v>19</v>
      </c>
    </row>
    <row r="81" spans="1:3" x14ac:dyDescent="0.35">
      <c r="A81" s="17"/>
      <c r="B81" s="2" t="s">
        <v>142</v>
      </c>
      <c r="C81" s="17" t="s">
        <v>19</v>
      </c>
    </row>
    <row r="82" spans="1:3" x14ac:dyDescent="0.35">
      <c r="A82" s="17"/>
      <c r="B82" s="2" t="s">
        <v>143</v>
      </c>
      <c r="C82" s="17" t="s">
        <v>19</v>
      </c>
    </row>
    <row r="83" spans="1:3" x14ac:dyDescent="0.35">
      <c r="A83" s="17"/>
      <c r="B83" s="2" t="s">
        <v>144</v>
      </c>
      <c r="C83" s="17" t="s">
        <v>19</v>
      </c>
    </row>
    <row r="84" spans="1:3" x14ac:dyDescent="0.35">
      <c r="A84" s="17"/>
      <c r="B84" s="2" t="s">
        <v>145</v>
      </c>
      <c r="C84" s="17" t="s">
        <v>19</v>
      </c>
    </row>
    <row r="85" spans="1:3" x14ac:dyDescent="0.35">
      <c r="B85" s="12"/>
    </row>
    <row r="86" spans="1:3" x14ac:dyDescent="0.35">
      <c r="B86" s="6" t="s">
        <v>146</v>
      </c>
    </row>
    <row r="87" spans="1:3" x14ac:dyDescent="0.35">
      <c r="B87" s="12" t="s">
        <v>147</v>
      </c>
    </row>
    <row r="88" spans="1:3" x14ac:dyDescent="0.35">
      <c r="B88" s="12" t="s">
        <v>148</v>
      </c>
    </row>
    <row r="89" spans="1:3" ht="14" customHeight="1" x14ac:dyDescent="0.35">
      <c r="B89" s="2" t="s">
        <v>149</v>
      </c>
      <c r="C89" s="17" t="s">
        <v>19</v>
      </c>
    </row>
    <row r="90" spans="1:3" ht="14" customHeight="1" x14ac:dyDescent="0.35">
      <c r="B90" s="2" t="s">
        <v>137</v>
      </c>
      <c r="C90" s="17" t="s">
        <v>12</v>
      </c>
    </row>
    <row r="91" spans="1:3" x14ac:dyDescent="0.35">
      <c r="B91" s="2" t="s">
        <v>150</v>
      </c>
      <c r="C91" s="17" t="s">
        <v>12</v>
      </c>
    </row>
    <row r="92" spans="1:3" x14ac:dyDescent="0.35">
      <c r="A92" s="17"/>
      <c r="B92" s="2" t="s">
        <v>141</v>
      </c>
      <c r="C92" s="17" t="s">
        <v>19</v>
      </c>
    </row>
    <row r="93" spans="1:3" x14ac:dyDescent="0.35">
      <c r="B93" s="2" t="s">
        <v>151</v>
      </c>
      <c r="C93" s="17" t="s">
        <v>19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2" spans="1:3" x14ac:dyDescent="0.35">
      <c r="A2" t="s">
        <v>152</v>
      </c>
      <c r="B2" t="s">
        <v>153</v>
      </c>
      <c r="C2" s="4" t="s">
        <v>154</v>
      </c>
    </row>
    <row r="3" spans="1:3" s="6" customFormat="1" x14ac:dyDescent="0.35">
      <c r="A3" s="6" t="s">
        <v>155</v>
      </c>
      <c r="B3" s="6" t="s">
        <v>156</v>
      </c>
      <c r="C3" s="10"/>
    </row>
    <row r="4" spans="1:3" s="6" customFormat="1" x14ac:dyDescent="0.35">
      <c r="A4" s="10" t="s">
        <v>157</v>
      </c>
      <c r="B4" s="6" t="s">
        <v>158</v>
      </c>
      <c r="C4" s="10"/>
    </row>
    <row r="5" spans="1:3" x14ac:dyDescent="0.35">
      <c r="A5" s="17"/>
      <c r="B5" t="s">
        <v>159</v>
      </c>
    </row>
    <row r="6" spans="1:3" x14ac:dyDescent="0.35">
      <c r="A6" s="17"/>
      <c r="B6" s="1" t="s">
        <v>160</v>
      </c>
    </row>
    <row r="7" spans="1:3" s="5" customFormat="1" x14ac:dyDescent="0.35">
      <c r="A7" s="15"/>
      <c r="B7" s="16" t="s">
        <v>161</v>
      </c>
      <c r="C7" s="15"/>
    </row>
    <row r="8" spans="1:3" s="5" customFormat="1" x14ac:dyDescent="0.35">
      <c r="A8" s="15"/>
      <c r="B8" s="16" t="s">
        <v>9</v>
      </c>
      <c r="C8" s="15"/>
    </row>
    <row r="9" spans="1:3" s="5" customFormat="1" x14ac:dyDescent="0.35">
      <c r="A9" s="15"/>
      <c r="B9" s="20" t="s">
        <v>11</v>
      </c>
      <c r="C9" s="15"/>
    </row>
    <row r="10" spans="1:3" s="5" customFormat="1" x14ac:dyDescent="0.35">
      <c r="A10" s="15"/>
      <c r="B10" s="20" t="s">
        <v>14</v>
      </c>
      <c r="C10" s="15"/>
    </row>
    <row r="11" spans="1:3" x14ac:dyDescent="0.35">
      <c r="A11" s="17"/>
      <c r="B11" s="2" t="s">
        <v>162</v>
      </c>
      <c r="C11" s="17" t="s">
        <v>12</v>
      </c>
    </row>
    <row r="12" spans="1:3" x14ac:dyDescent="0.35">
      <c r="A12" s="17"/>
      <c r="B12" s="2" t="s">
        <v>163</v>
      </c>
    </row>
    <row r="13" spans="1:3" x14ac:dyDescent="0.35">
      <c r="A13" s="17"/>
      <c r="B13" s="2" t="s">
        <v>164</v>
      </c>
    </row>
    <row r="14" spans="1:3" x14ac:dyDescent="0.35">
      <c r="A14" s="17"/>
      <c r="B14" s="2" t="s">
        <v>165</v>
      </c>
      <c r="C14" s="17" t="s">
        <v>19</v>
      </c>
    </row>
    <row r="15" spans="1:3" s="32" customFormat="1" x14ac:dyDescent="0.35">
      <c r="A15" s="30"/>
      <c r="B15" s="31" t="s">
        <v>35</v>
      </c>
      <c r="C15" s="33" t="s">
        <v>12</v>
      </c>
    </row>
    <row r="16" spans="1:3" x14ac:dyDescent="0.35">
      <c r="A16" s="17"/>
      <c r="B16" s="2" t="s">
        <v>166</v>
      </c>
      <c r="C16" s="17" t="s">
        <v>19</v>
      </c>
    </row>
    <row r="17" spans="1:3" s="5" customFormat="1" x14ac:dyDescent="0.35">
      <c r="A17" s="15"/>
      <c r="B17" s="16" t="s">
        <v>167</v>
      </c>
      <c r="C17" s="15" t="s">
        <v>19</v>
      </c>
    </row>
    <row r="18" spans="1:3" s="5" customFormat="1" x14ac:dyDescent="0.35">
      <c r="A18" s="15"/>
      <c r="B18" s="16" t="s">
        <v>43</v>
      </c>
      <c r="C18" s="15" t="s">
        <v>19</v>
      </c>
    </row>
    <row r="19" spans="1:3" x14ac:dyDescent="0.35">
      <c r="A19" s="17"/>
      <c r="B19" s="2" t="s">
        <v>168</v>
      </c>
      <c r="C19" s="17" t="s">
        <v>12</v>
      </c>
    </row>
    <row r="20" spans="1:3" x14ac:dyDescent="0.35">
      <c r="A20" s="17"/>
      <c r="B20" s="2" t="s">
        <v>138</v>
      </c>
      <c r="C20" s="17" t="s">
        <v>19</v>
      </c>
    </row>
    <row r="21" spans="1:3" x14ac:dyDescent="0.35">
      <c r="A21" s="17"/>
      <c r="B21" s="2" t="s">
        <v>169</v>
      </c>
    </row>
    <row r="22" spans="1:3" s="9" customFormat="1" x14ac:dyDescent="0.35">
      <c r="A22" s="7"/>
      <c r="B22" s="8" t="s">
        <v>170</v>
      </c>
      <c r="C22" s="7"/>
    </row>
    <row r="23" spans="1:3" x14ac:dyDescent="0.35">
      <c r="A23" s="17"/>
      <c r="B23" s="2" t="s">
        <v>139</v>
      </c>
      <c r="C23" s="17" t="s">
        <v>12</v>
      </c>
    </row>
    <row r="24" spans="1:3" x14ac:dyDescent="0.35">
      <c r="A24" s="17"/>
      <c r="B24" s="2" t="s">
        <v>140</v>
      </c>
      <c r="C24" s="17" t="s">
        <v>19</v>
      </c>
    </row>
    <row r="25" spans="1:3" s="5" customFormat="1" x14ac:dyDescent="0.35">
      <c r="A25" s="15"/>
      <c r="B25" s="16" t="s">
        <v>171</v>
      </c>
      <c r="C25" s="15" t="s">
        <v>19</v>
      </c>
    </row>
    <row r="26" spans="1:3" x14ac:dyDescent="0.35">
      <c r="A26" s="17"/>
      <c r="B26" s="2" t="s">
        <v>142</v>
      </c>
      <c r="C26" s="17" t="s">
        <v>19</v>
      </c>
    </row>
    <row r="27" spans="1:3" x14ac:dyDescent="0.35">
      <c r="A27" s="17"/>
      <c r="B27" s="2" t="s">
        <v>141</v>
      </c>
      <c r="C27" s="17" t="s">
        <v>19</v>
      </c>
    </row>
    <row r="28" spans="1:3" x14ac:dyDescent="0.35">
      <c r="A28" s="17"/>
      <c r="B28" s="2" t="s">
        <v>144</v>
      </c>
      <c r="C28" s="17" t="s">
        <v>19</v>
      </c>
    </row>
    <row r="29" spans="1:3" s="5" customFormat="1" x14ac:dyDescent="0.35">
      <c r="A29" s="15"/>
      <c r="B29" s="16" t="s">
        <v>172</v>
      </c>
      <c r="C29" s="15"/>
    </row>
    <row r="30" spans="1:3" x14ac:dyDescent="0.35">
      <c r="A30" s="17"/>
      <c r="B30" s="2" t="s">
        <v>145</v>
      </c>
      <c r="C30" s="17" t="s">
        <v>19</v>
      </c>
    </row>
    <row r="31" spans="1:3" x14ac:dyDescent="0.35">
      <c r="A31" s="17"/>
      <c r="B31" s="2" t="s">
        <v>143</v>
      </c>
      <c r="C31" s="17" t="s">
        <v>19</v>
      </c>
    </row>
    <row r="32" spans="1:3" s="5" customFormat="1" x14ac:dyDescent="0.35">
      <c r="A32" s="15"/>
      <c r="B32" s="16" t="s">
        <v>173</v>
      </c>
      <c r="C32" s="15" t="s">
        <v>12</v>
      </c>
    </row>
    <row r="33" spans="1:3" s="5" customFormat="1" x14ac:dyDescent="0.35">
      <c r="A33" s="15"/>
      <c r="B33" s="16" t="s">
        <v>174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175</v>
      </c>
      <c r="C35" s="10"/>
    </row>
    <row r="36" spans="1:3" x14ac:dyDescent="0.35">
      <c r="A36" s="17"/>
      <c r="B36" s="1" t="s">
        <v>176</v>
      </c>
    </row>
    <row r="37" spans="1:3" s="5" customFormat="1" x14ac:dyDescent="0.35">
      <c r="A37" s="15"/>
      <c r="B37" s="16" t="s">
        <v>161</v>
      </c>
      <c r="C37" s="15"/>
    </row>
    <row r="38" spans="1:3" s="5" customFormat="1" x14ac:dyDescent="0.35">
      <c r="A38" s="15"/>
      <c r="B38" s="16" t="s">
        <v>9</v>
      </c>
      <c r="C38" s="15"/>
    </row>
    <row r="39" spans="1:3" s="5" customFormat="1" x14ac:dyDescent="0.35">
      <c r="A39" s="15"/>
      <c r="B39" s="20" t="s">
        <v>11</v>
      </c>
      <c r="C39" s="15"/>
    </row>
    <row r="40" spans="1:3" s="5" customFormat="1" x14ac:dyDescent="0.35">
      <c r="A40" s="15"/>
      <c r="B40" s="20" t="s">
        <v>14</v>
      </c>
      <c r="C40" s="15"/>
    </row>
    <row r="41" spans="1:3" x14ac:dyDescent="0.35">
      <c r="A41" s="17"/>
      <c r="B41" s="2" t="s">
        <v>177</v>
      </c>
      <c r="C41" s="17" t="s">
        <v>12</v>
      </c>
    </row>
    <row r="42" spans="1:3" x14ac:dyDescent="0.35">
      <c r="A42" s="17"/>
      <c r="B42" s="2" t="s">
        <v>163</v>
      </c>
    </row>
    <row r="43" spans="1:3" x14ac:dyDescent="0.35">
      <c r="A43" s="17"/>
      <c r="B43" s="2" t="s">
        <v>164</v>
      </c>
    </row>
    <row r="44" spans="1:3" x14ac:dyDescent="0.35">
      <c r="A44" s="17"/>
      <c r="B44" s="2" t="s">
        <v>178</v>
      </c>
      <c r="C44" s="17" t="s">
        <v>19</v>
      </c>
    </row>
    <row r="45" spans="1:3" x14ac:dyDescent="0.35">
      <c r="A45" s="17"/>
      <c r="B45" s="2" t="s">
        <v>179</v>
      </c>
      <c r="C45" s="17" t="s">
        <v>12</v>
      </c>
    </row>
    <row r="46" spans="1:3" s="32" customFormat="1" x14ac:dyDescent="0.35">
      <c r="A46" s="30"/>
      <c r="B46" s="31" t="s">
        <v>35</v>
      </c>
      <c r="C46" s="33" t="s">
        <v>12</v>
      </c>
    </row>
    <row r="47" spans="1:3" x14ac:dyDescent="0.35">
      <c r="A47" s="17"/>
      <c r="B47" s="2" t="s">
        <v>180</v>
      </c>
      <c r="C47" s="17" t="s">
        <v>12</v>
      </c>
    </row>
    <row r="48" spans="1:3" x14ac:dyDescent="0.35">
      <c r="A48" s="17"/>
      <c r="B48" s="2" t="s">
        <v>181</v>
      </c>
      <c r="C48" s="17" t="s">
        <v>19</v>
      </c>
    </row>
    <row r="49" spans="1:3" s="5" customFormat="1" x14ac:dyDescent="0.35">
      <c r="A49" s="15"/>
      <c r="B49" s="16" t="s">
        <v>182</v>
      </c>
      <c r="C49" s="15" t="s">
        <v>12</v>
      </c>
    </row>
    <row r="50" spans="1:3" s="14" customFormat="1" x14ac:dyDescent="0.35">
      <c r="A50" s="18"/>
      <c r="B50" s="19" t="s">
        <v>183</v>
      </c>
      <c r="C50" s="18" t="s">
        <v>19</v>
      </c>
    </row>
    <row r="51" spans="1:3" s="5" customFormat="1" x14ac:dyDescent="0.35">
      <c r="A51" s="15"/>
      <c r="B51" s="16" t="s">
        <v>184</v>
      </c>
      <c r="C51" s="15"/>
    </row>
    <row r="52" spans="1:3" s="5" customFormat="1" x14ac:dyDescent="0.35">
      <c r="A52" s="15"/>
      <c r="B52" s="16" t="s">
        <v>161</v>
      </c>
      <c r="C52" s="15"/>
    </row>
    <row r="53" spans="1:3" s="5" customFormat="1" x14ac:dyDescent="0.35">
      <c r="A53" s="15"/>
      <c r="B53" s="16" t="s">
        <v>185</v>
      </c>
      <c r="C53" s="15"/>
    </row>
    <row r="54" spans="1:3" x14ac:dyDescent="0.35">
      <c r="A54" s="17"/>
      <c r="B54" s="2" t="s">
        <v>186</v>
      </c>
      <c r="C54" s="17" t="s">
        <v>19</v>
      </c>
    </row>
    <row r="55" spans="1:3" x14ac:dyDescent="0.35">
      <c r="A55" s="17"/>
      <c r="B55" s="2" t="s">
        <v>187</v>
      </c>
      <c r="C55" s="17" t="s">
        <v>19</v>
      </c>
    </row>
    <row r="56" spans="1:3" x14ac:dyDescent="0.35">
      <c r="A56" s="17"/>
      <c r="B56" s="2" t="s">
        <v>43</v>
      </c>
      <c r="C56" s="17" t="s">
        <v>19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188</v>
      </c>
      <c r="C58" s="10"/>
    </row>
    <row r="59" spans="1:3" x14ac:dyDescent="0.35">
      <c r="A59" s="17"/>
      <c r="B59" s="12" t="s">
        <v>189</v>
      </c>
    </row>
    <row r="60" spans="1:3" x14ac:dyDescent="0.35">
      <c r="A60" s="17"/>
      <c r="B60" s="2" t="s">
        <v>190</v>
      </c>
      <c r="C60" s="17" t="s">
        <v>12</v>
      </c>
    </row>
    <row r="61" spans="1:3" x14ac:dyDescent="0.35">
      <c r="A61" s="17"/>
      <c r="B61" s="2" t="s">
        <v>191</v>
      </c>
      <c r="C61" s="17" t="s">
        <v>19</v>
      </c>
    </row>
    <row r="62" spans="1:3" s="32" customFormat="1" x14ac:dyDescent="0.35">
      <c r="A62" s="30"/>
      <c r="B62" s="31" t="s">
        <v>35</v>
      </c>
      <c r="C62" s="33" t="s">
        <v>12</v>
      </c>
    </row>
    <row r="63" spans="1:3" x14ac:dyDescent="0.35">
      <c r="A63" s="17"/>
      <c r="B63" s="2" t="s">
        <v>192</v>
      </c>
      <c r="C63" s="17" t="s">
        <v>12</v>
      </c>
    </row>
    <row r="64" spans="1:3" x14ac:dyDescent="0.35">
      <c r="A64" s="17"/>
      <c r="B64" s="2" t="s">
        <v>193</v>
      </c>
      <c r="C64" s="17" t="s">
        <v>68</v>
      </c>
    </row>
    <row r="65" spans="1:3" x14ac:dyDescent="0.35">
      <c r="A65" s="17"/>
      <c r="B65" s="2" t="s">
        <v>194</v>
      </c>
      <c r="C65" s="17" t="s">
        <v>12</v>
      </c>
    </row>
    <row r="66" spans="1:3" x14ac:dyDescent="0.35">
      <c r="A66" s="17"/>
      <c r="B66" s="2" t="s">
        <v>195</v>
      </c>
      <c r="C66" s="17" t="s">
        <v>93</v>
      </c>
    </row>
    <row r="67" spans="1:3" x14ac:dyDescent="0.35">
      <c r="A67" s="17"/>
      <c r="B67" s="2" t="s">
        <v>196</v>
      </c>
      <c r="C67" s="17" t="s">
        <v>19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197</v>
      </c>
    </row>
    <row r="71" spans="1:3" s="5" customFormat="1" x14ac:dyDescent="0.35">
      <c r="A71" s="15"/>
      <c r="B71" s="16" t="s">
        <v>161</v>
      </c>
      <c r="C71" s="15" t="s">
        <v>7</v>
      </c>
    </row>
    <row r="72" spans="1:3" s="5" customFormat="1" x14ac:dyDescent="0.35">
      <c r="A72" s="15"/>
      <c r="B72" s="16" t="s">
        <v>9</v>
      </c>
      <c r="C72" s="15" t="s">
        <v>12</v>
      </c>
    </row>
    <row r="73" spans="1:3" s="5" customFormat="1" x14ac:dyDescent="0.35">
      <c r="A73" s="15"/>
      <c r="B73" s="20" t="s">
        <v>11</v>
      </c>
      <c r="C73" s="15" t="s">
        <v>12</v>
      </c>
    </row>
    <row r="74" spans="1:3" s="5" customFormat="1" x14ac:dyDescent="0.35">
      <c r="A74" s="15"/>
      <c r="B74" s="20" t="s">
        <v>14</v>
      </c>
      <c r="C74" s="15" t="s">
        <v>12</v>
      </c>
    </row>
    <row r="75" spans="1:3" s="32" customFormat="1" x14ac:dyDescent="0.35">
      <c r="A75" s="30"/>
      <c r="B75" s="31" t="s">
        <v>35</v>
      </c>
      <c r="C75" s="33" t="s">
        <v>12</v>
      </c>
    </row>
    <row r="76" spans="1:3" x14ac:dyDescent="0.35">
      <c r="A76" s="17"/>
      <c r="B76" s="2" t="s">
        <v>198</v>
      </c>
      <c r="C76" s="17" t="s">
        <v>19</v>
      </c>
    </row>
    <row r="77" spans="1:3" x14ac:dyDescent="0.35">
      <c r="A77" s="17"/>
      <c r="B77" s="2" t="s">
        <v>199</v>
      </c>
    </row>
    <row r="78" spans="1:3" x14ac:dyDescent="0.35">
      <c r="A78" s="17"/>
      <c r="B78" s="2" t="s">
        <v>200</v>
      </c>
    </row>
    <row r="79" spans="1:3" x14ac:dyDescent="0.35">
      <c r="A79" s="17"/>
      <c r="B79" s="2" t="s">
        <v>201</v>
      </c>
    </row>
    <row r="80" spans="1:3" x14ac:dyDescent="0.35">
      <c r="A80" s="17"/>
      <c r="B80" s="2" t="s">
        <v>202</v>
      </c>
    </row>
    <row r="81" spans="1:3" x14ac:dyDescent="0.35">
      <c r="A81" s="17"/>
      <c r="B81" s="2" t="s">
        <v>203</v>
      </c>
    </row>
    <row r="82" spans="1:3" x14ac:dyDescent="0.35">
      <c r="A82" s="17"/>
      <c r="B82" s="11" t="s">
        <v>204</v>
      </c>
    </row>
    <row r="83" spans="1:3" x14ac:dyDescent="0.35">
      <c r="A83" s="17"/>
      <c r="B83" s="11" t="s">
        <v>205</v>
      </c>
    </row>
    <row r="84" spans="1:3" x14ac:dyDescent="0.35">
      <c r="A84" s="17"/>
      <c r="B84" s="11" t="s">
        <v>206</v>
      </c>
    </row>
    <row r="85" spans="1:3" x14ac:dyDescent="0.35">
      <c r="A85" s="17"/>
      <c r="B85" s="2"/>
    </row>
    <row r="86" spans="1:3" x14ac:dyDescent="0.35">
      <c r="A86" s="17"/>
      <c r="B86" s="12" t="s">
        <v>207</v>
      </c>
    </row>
    <row r="87" spans="1:3" x14ac:dyDescent="0.35">
      <c r="A87" s="17"/>
      <c r="B87" s="2" t="s">
        <v>166</v>
      </c>
      <c r="C87" s="17" t="s">
        <v>19</v>
      </c>
    </row>
    <row r="88" spans="1:3" x14ac:dyDescent="0.35">
      <c r="A88" s="17"/>
      <c r="B88" s="2" t="s">
        <v>137</v>
      </c>
      <c r="C88" s="17" t="s">
        <v>12</v>
      </c>
    </row>
    <row r="89" spans="1:3" x14ac:dyDescent="0.35">
      <c r="A89" s="17"/>
      <c r="B89" s="2" t="s">
        <v>138</v>
      </c>
      <c r="C89" s="17" t="s">
        <v>19</v>
      </c>
    </row>
    <row r="90" spans="1:3" s="32" customFormat="1" x14ac:dyDescent="0.35">
      <c r="A90" s="30"/>
      <c r="B90" s="31" t="s">
        <v>35</v>
      </c>
      <c r="C90" s="33" t="s">
        <v>12</v>
      </c>
    </row>
    <row r="91" spans="1:3" x14ac:dyDescent="0.35">
      <c r="A91" s="17"/>
      <c r="B91" s="2" t="s">
        <v>139</v>
      </c>
      <c r="C91" s="17" t="s">
        <v>12</v>
      </c>
    </row>
    <row r="92" spans="1:3" x14ac:dyDescent="0.35">
      <c r="A92" s="17"/>
      <c r="B92" s="2" t="s">
        <v>140</v>
      </c>
      <c r="C92" s="17" t="s">
        <v>19</v>
      </c>
    </row>
    <row r="93" spans="1:3" x14ac:dyDescent="0.35">
      <c r="A93" s="17"/>
      <c r="B93" s="2" t="s">
        <v>141</v>
      </c>
      <c r="C93" s="17" t="s">
        <v>19</v>
      </c>
    </row>
    <row r="94" spans="1:3" x14ac:dyDescent="0.35">
      <c r="A94" s="17"/>
      <c r="B94" s="2" t="s">
        <v>142</v>
      </c>
      <c r="C94" s="17" t="s">
        <v>19</v>
      </c>
    </row>
    <row r="95" spans="1:3" x14ac:dyDescent="0.35">
      <c r="A95" s="17"/>
      <c r="B95" s="2" t="s">
        <v>208</v>
      </c>
      <c r="C95" s="17" t="s">
        <v>19</v>
      </c>
    </row>
    <row r="96" spans="1:3" x14ac:dyDescent="0.35">
      <c r="A96" s="17"/>
      <c r="B96" s="2" t="s">
        <v>144</v>
      </c>
      <c r="C96" s="17" t="s">
        <v>19</v>
      </c>
    </row>
    <row r="97" spans="1:3" x14ac:dyDescent="0.35">
      <c r="A97" s="17"/>
      <c r="B97" s="2" t="s">
        <v>145</v>
      </c>
      <c r="C97" s="17" t="s">
        <v>19</v>
      </c>
    </row>
    <row r="98" spans="1:3" x14ac:dyDescent="0.35">
      <c r="A98" s="17"/>
      <c r="B98" s="2"/>
    </row>
    <row r="99" spans="1:3" x14ac:dyDescent="0.35">
      <c r="A99" s="17"/>
      <c r="B99" s="13" t="s">
        <v>209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5">
      <c r="A101" s="17"/>
      <c r="B101" s="2" t="s">
        <v>210</v>
      </c>
      <c r="C101" s="17" t="s">
        <v>19</v>
      </c>
    </row>
    <row r="102" spans="1:3" x14ac:dyDescent="0.35">
      <c r="A102" s="17"/>
      <c r="B102" s="2" t="s">
        <v>211</v>
      </c>
      <c r="C102" s="17" t="s">
        <v>19</v>
      </c>
    </row>
    <row r="103" spans="1:3" x14ac:dyDescent="0.35">
      <c r="A103" s="17"/>
      <c r="B103" s="2" t="s">
        <v>212</v>
      </c>
      <c r="C103" s="17" t="s">
        <v>12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A25" zoomScale="115" zoomScaleNormal="115" zoomScaleSheetLayoutView="115" workbookViewId="0">
      <selection activeCell="L41" sqref="L41"/>
    </sheetView>
  </sheetViews>
  <sheetFormatPr baseColWidth="10" defaultColWidth="11.453125" defaultRowHeight="14.5" x14ac:dyDescent="0.35"/>
  <cols>
    <col min="1" max="1" width="3" customWidth="1"/>
    <col min="2" max="2" width="19.54296875" customWidth="1"/>
    <col min="3" max="3" width="28.6328125" customWidth="1"/>
    <col min="4" max="4" width="57.36328125" customWidth="1"/>
    <col min="5" max="5" width="23.08984375" customWidth="1"/>
    <col min="6" max="6" width="16.6328125" customWidth="1"/>
    <col min="7" max="7" width="10.453125" customWidth="1"/>
    <col min="8" max="8" width="4.453125" customWidth="1"/>
  </cols>
  <sheetData>
    <row r="1" spans="1:17" ht="10.25" customHeight="1" x14ac:dyDescent="0.35">
      <c r="D1" s="17"/>
      <c r="E1" s="17"/>
      <c r="G1" s="17"/>
    </row>
    <row r="2" spans="1:17" s="43" customFormat="1" ht="13.25" customHeight="1" x14ac:dyDescent="0.35">
      <c r="B2" s="137"/>
      <c r="C2" s="142" t="s">
        <v>213</v>
      </c>
      <c r="D2" s="143"/>
      <c r="E2" s="144"/>
      <c r="F2" s="138" t="s">
        <v>214</v>
      </c>
      <c r="G2" s="139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3" customFormat="1" ht="13.25" customHeight="1" x14ac:dyDescent="0.35">
      <c r="B3" s="137"/>
      <c r="C3" s="145"/>
      <c r="D3" s="146"/>
      <c r="E3" s="147"/>
      <c r="F3" s="138" t="s">
        <v>215</v>
      </c>
      <c r="G3" s="139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3" customFormat="1" ht="13.25" customHeight="1" x14ac:dyDescent="0.35">
      <c r="B4" s="137"/>
      <c r="C4" s="148" t="s">
        <v>216</v>
      </c>
      <c r="D4" s="149"/>
      <c r="E4" s="150"/>
      <c r="F4" s="138" t="s">
        <v>217</v>
      </c>
      <c r="G4" s="139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3" customFormat="1" ht="16.5" customHeight="1" x14ac:dyDescent="0.35">
      <c r="B5" s="137"/>
      <c r="C5" s="151"/>
      <c r="D5" s="152"/>
      <c r="E5" s="153"/>
      <c r="F5" s="140" t="s">
        <v>218</v>
      </c>
      <c r="G5" s="141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3" customFormat="1" ht="16.5" customHeight="1" x14ac:dyDescent="0.35">
      <c r="B6" s="95"/>
      <c r="C6" s="89"/>
      <c r="D6" s="89"/>
      <c r="E6" s="89"/>
      <c r="F6" s="89"/>
      <c r="G6" s="89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3" customFormat="1" x14ac:dyDescent="0.35">
      <c r="D7" s="49"/>
    </row>
    <row r="8" spans="1:17" s="43" customFormat="1" ht="13" x14ac:dyDescent="0.35">
      <c r="B8" s="158"/>
      <c r="C8" s="158"/>
      <c r="D8" s="158"/>
      <c r="E8" s="158"/>
      <c r="F8" s="158"/>
      <c r="G8" s="15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4">
      <c r="A9"/>
      <c r="B9" s="159" t="s">
        <v>219</v>
      </c>
      <c r="C9" s="159"/>
      <c r="D9" s="159"/>
      <c r="E9" s="159"/>
      <c r="F9" s="159"/>
      <c r="G9" s="15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5">
      <c r="B10" s="79"/>
      <c r="C10" s="80"/>
      <c r="D10" s="80"/>
      <c r="E10" s="80"/>
      <c r="F10" s="80"/>
      <c r="G10" s="81"/>
    </row>
    <row r="11" spans="1:17" x14ac:dyDescent="0.35">
      <c r="B11" s="82"/>
      <c r="C11" s="6" t="s">
        <v>220</v>
      </c>
      <c r="D11" s="98" t="s">
        <v>265</v>
      </c>
      <c r="G11" s="83"/>
    </row>
    <row r="12" spans="1:17" x14ac:dyDescent="0.35">
      <c r="B12" s="82"/>
      <c r="C12" s="6"/>
      <c r="G12" s="83"/>
    </row>
    <row r="13" spans="1:17" ht="29.25" customHeight="1" x14ac:dyDescent="0.35">
      <c r="B13" s="82"/>
      <c r="C13" s="49" t="s">
        <v>221</v>
      </c>
      <c r="D13" s="160" t="s">
        <v>267</v>
      </c>
      <c r="E13" s="160"/>
      <c r="F13" s="160"/>
      <c r="G13" s="83"/>
    </row>
    <row r="14" spans="1:17" x14ac:dyDescent="0.35">
      <c r="B14" s="82"/>
      <c r="C14" s="6"/>
      <c r="D14" s="96"/>
      <c r="G14" s="83"/>
    </row>
    <row r="15" spans="1:17" x14ac:dyDescent="0.35">
      <c r="B15" s="82"/>
      <c r="C15" s="95" t="s">
        <v>222</v>
      </c>
      <c r="D15" s="96" t="s">
        <v>155</v>
      </c>
      <c r="G15" s="83"/>
    </row>
    <row r="16" spans="1:17" x14ac:dyDescent="0.35">
      <c r="B16" s="82"/>
      <c r="C16" s="6"/>
      <c r="G16" s="83"/>
    </row>
    <row r="17" spans="2:7" x14ac:dyDescent="0.35">
      <c r="B17" s="82"/>
      <c r="C17" s="6" t="s">
        <v>223</v>
      </c>
      <c r="D17" t="s">
        <v>224</v>
      </c>
      <c r="G17" s="83"/>
    </row>
    <row r="18" spans="2:7" x14ac:dyDescent="0.35">
      <c r="B18" s="82"/>
      <c r="C18" s="6"/>
      <c r="G18" s="83"/>
    </row>
    <row r="19" spans="2:7" x14ac:dyDescent="0.35">
      <c r="B19" s="82"/>
      <c r="C19" s="6" t="s">
        <v>225</v>
      </c>
      <c r="D19" s="27" t="s">
        <v>309</v>
      </c>
      <c r="G19" s="83"/>
    </row>
    <row r="20" spans="2:7" x14ac:dyDescent="0.35">
      <c r="B20" s="82"/>
      <c r="C20" s="6"/>
      <c r="G20" s="83"/>
    </row>
    <row r="21" spans="2:7" x14ac:dyDescent="0.35">
      <c r="B21" s="82"/>
      <c r="C21" s="6" t="s">
        <v>226</v>
      </c>
      <c r="D21" t="s">
        <v>310</v>
      </c>
      <c r="G21" s="83"/>
    </row>
    <row r="22" spans="2:7" x14ac:dyDescent="0.35">
      <c r="B22" s="82"/>
      <c r="C22" s="6"/>
      <c r="G22" s="83"/>
    </row>
    <row r="23" spans="2:7" x14ac:dyDescent="0.35">
      <c r="B23" s="82"/>
      <c r="C23" s="6"/>
      <c r="G23" s="83"/>
    </row>
    <row r="24" spans="2:7" x14ac:dyDescent="0.35">
      <c r="B24" s="82"/>
      <c r="C24" s="6" t="s">
        <v>227</v>
      </c>
      <c r="D24" s="134" t="s">
        <v>311</v>
      </c>
      <c r="G24" s="83"/>
    </row>
    <row r="25" spans="2:7" x14ac:dyDescent="0.35">
      <c r="B25" s="82"/>
      <c r="C25" s="6"/>
      <c r="D25" s="17"/>
      <c r="G25" s="83"/>
    </row>
    <row r="26" spans="2:7" x14ac:dyDescent="0.35">
      <c r="B26" s="82"/>
      <c r="C26" s="6"/>
      <c r="D26" s="17"/>
      <c r="G26" s="83"/>
    </row>
    <row r="27" spans="2:7" x14ac:dyDescent="0.35">
      <c r="B27" s="82"/>
      <c r="C27" s="6" t="s">
        <v>228</v>
      </c>
      <c r="D27" s="155">
        <v>45368</v>
      </c>
      <c r="E27" s="155"/>
      <c r="G27" s="83"/>
    </row>
    <row r="28" spans="2:7" x14ac:dyDescent="0.35">
      <c r="B28" s="82"/>
      <c r="C28" s="6"/>
      <c r="D28" s="17"/>
      <c r="G28" s="83"/>
    </row>
    <row r="29" spans="2:7" x14ac:dyDescent="0.35">
      <c r="B29" s="82"/>
      <c r="C29" s="6"/>
      <c r="D29" s="17"/>
      <c r="G29" s="83"/>
    </row>
    <row r="30" spans="2:7" x14ac:dyDescent="0.35">
      <c r="B30" s="82"/>
      <c r="C30" s="6" t="s">
        <v>229</v>
      </c>
      <c r="D30" s="156"/>
      <c r="E30" s="157"/>
      <c r="G30" s="83"/>
    </row>
    <row r="31" spans="2:7" x14ac:dyDescent="0.35">
      <c r="B31" s="82"/>
      <c r="G31" s="83"/>
    </row>
    <row r="32" spans="2:7" ht="15" thickBot="1" x14ac:dyDescent="0.4">
      <c r="B32" s="82"/>
      <c r="G32" s="83"/>
    </row>
    <row r="33" spans="2:12" x14ac:dyDescent="0.35">
      <c r="B33" s="79"/>
      <c r="C33" s="80"/>
      <c r="D33" s="80"/>
      <c r="E33" s="80"/>
      <c r="F33" s="80"/>
      <c r="G33" s="81"/>
    </row>
    <row r="34" spans="2:12" x14ac:dyDescent="0.35">
      <c r="B34" s="92" t="s">
        <v>230</v>
      </c>
      <c r="C34" s="6" t="s">
        <v>231</v>
      </c>
      <c r="D34" s="6"/>
      <c r="E34" s="6"/>
      <c r="F34" s="42">
        <f>'Costo Directo'!G27</f>
        <v>698064</v>
      </c>
      <c r="G34" s="83"/>
    </row>
    <row r="35" spans="2:12" x14ac:dyDescent="0.35">
      <c r="B35" s="92" t="s">
        <v>232</v>
      </c>
      <c r="C35" t="s">
        <v>233</v>
      </c>
      <c r="E35" s="109"/>
      <c r="F35" s="42">
        <f>'Gastos Generales'!I44</f>
        <v>156100</v>
      </c>
      <c r="G35" s="83"/>
    </row>
    <row r="36" spans="2:12" x14ac:dyDescent="0.35">
      <c r="B36" s="92" t="s">
        <v>234</v>
      </c>
      <c r="C36" t="s">
        <v>292</v>
      </c>
      <c r="E36" s="109"/>
      <c r="F36" s="42">
        <f>+F34*0.1</f>
        <v>69806.400000000009</v>
      </c>
      <c r="G36" s="83"/>
    </row>
    <row r="37" spans="2:12" x14ac:dyDescent="0.35">
      <c r="B37" s="92" t="s">
        <v>235</v>
      </c>
      <c r="C37" s="6" t="s">
        <v>236</v>
      </c>
      <c r="E37" s="84"/>
      <c r="F37" s="94">
        <f>F34+F35+F36</f>
        <v>923970.4</v>
      </c>
      <c r="G37" s="83"/>
    </row>
    <row r="38" spans="2:12" x14ac:dyDescent="0.35">
      <c r="B38" s="82"/>
      <c r="E38" s="84"/>
      <c r="G38" s="83"/>
    </row>
    <row r="39" spans="2:12" x14ac:dyDescent="0.35">
      <c r="B39" s="92" t="s">
        <v>237</v>
      </c>
      <c r="C39" s="6" t="s">
        <v>238</v>
      </c>
      <c r="E39" s="84">
        <v>0.18</v>
      </c>
      <c r="F39" s="94">
        <f>F37*E39</f>
        <v>166314.67199999999</v>
      </c>
      <c r="G39" s="83"/>
    </row>
    <row r="40" spans="2:12" x14ac:dyDescent="0.35">
      <c r="B40" s="82"/>
      <c r="G40" s="83"/>
    </row>
    <row r="41" spans="2:12" x14ac:dyDescent="0.35">
      <c r="B41" s="92" t="s">
        <v>239</v>
      </c>
      <c r="C41" s="6" t="s">
        <v>240</v>
      </c>
      <c r="D41" s="6"/>
      <c r="E41" s="6"/>
      <c r="F41" s="93">
        <f>F37+F39</f>
        <v>1090285.0719999999</v>
      </c>
      <c r="G41" s="83"/>
      <c r="I41" s="135">
        <v>1107253</v>
      </c>
      <c r="K41" s="136"/>
      <c r="L41" s="136"/>
    </row>
    <row r="42" spans="2:12" x14ac:dyDescent="0.35">
      <c r="B42" s="82"/>
      <c r="C42" s="88"/>
      <c r="D42" s="6"/>
      <c r="E42" s="6"/>
      <c r="F42" s="42"/>
      <c r="G42" s="83"/>
    </row>
    <row r="43" spans="2:12" ht="36.75" customHeight="1" thickBot="1" x14ac:dyDescent="0.4">
      <c r="B43" s="85"/>
      <c r="C43" s="154" t="s">
        <v>274</v>
      </c>
      <c r="D43" s="154"/>
      <c r="E43" s="86"/>
      <c r="F43" s="86" t="s">
        <v>312</v>
      </c>
      <c r="G43" s="87"/>
    </row>
  </sheetData>
  <mergeCells count="13">
    <mergeCell ref="C43:D43"/>
    <mergeCell ref="D27:E27"/>
    <mergeCell ref="D30:E30"/>
    <mergeCell ref="B8:G8"/>
    <mergeCell ref="B9:G9"/>
    <mergeCell ref="D13:F13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K29"/>
  <sheetViews>
    <sheetView showGridLines="0" tabSelected="1" view="pageBreakPreview" topLeftCell="A14" zoomScale="130" zoomScaleNormal="85" zoomScaleSheetLayoutView="130" workbookViewId="0">
      <selection activeCell="F21" sqref="F21"/>
    </sheetView>
  </sheetViews>
  <sheetFormatPr baseColWidth="10" defaultColWidth="10.6328125" defaultRowHeight="14.5" x14ac:dyDescent="0.35"/>
  <cols>
    <col min="1" max="1" width="2.54296875" customWidth="1"/>
    <col min="2" max="2" width="16.36328125" customWidth="1"/>
    <col min="3" max="3" width="58.54296875" bestFit="1" customWidth="1"/>
    <col min="4" max="4" width="10.36328125" style="17" customWidth="1"/>
    <col min="5" max="5" width="13.36328125" style="91" customWidth="1"/>
    <col min="6" max="6" width="11.36328125" customWidth="1"/>
    <col min="7" max="7" width="15.36328125" customWidth="1"/>
  </cols>
  <sheetData>
    <row r="1" spans="1:11" ht="10.25" customHeight="1" x14ac:dyDescent="0.35">
      <c r="E1" s="17"/>
    </row>
    <row r="2" spans="1:11" s="43" customFormat="1" ht="13.25" customHeight="1" x14ac:dyDescent="0.35">
      <c r="B2" s="164"/>
      <c r="C2" s="142" t="s">
        <v>241</v>
      </c>
      <c r="D2" s="143"/>
      <c r="E2" s="144"/>
      <c r="F2" s="169" t="s">
        <v>214</v>
      </c>
      <c r="G2" s="170"/>
      <c r="H2" s="47"/>
      <c r="I2" s="47"/>
      <c r="J2" s="47"/>
      <c r="K2" s="47"/>
    </row>
    <row r="3" spans="1:11" s="43" customFormat="1" ht="13.25" customHeight="1" x14ac:dyDescent="0.35">
      <c r="B3" s="165"/>
      <c r="C3" s="145"/>
      <c r="D3" s="146"/>
      <c r="E3" s="147"/>
      <c r="F3" s="171" t="s">
        <v>215</v>
      </c>
      <c r="G3" s="172"/>
      <c r="H3" s="47"/>
      <c r="I3" s="47"/>
      <c r="J3" s="47"/>
      <c r="K3" s="47"/>
    </row>
    <row r="4" spans="1:11" s="43" customFormat="1" ht="17.75" customHeight="1" x14ac:dyDescent="0.35">
      <c r="B4" s="165"/>
      <c r="C4" s="148" t="s">
        <v>216</v>
      </c>
      <c r="D4" s="149"/>
      <c r="E4" s="150"/>
      <c r="F4" s="171" t="s">
        <v>217</v>
      </c>
      <c r="G4" s="172"/>
      <c r="H4" s="47"/>
      <c r="I4" s="47"/>
      <c r="J4" s="47"/>
      <c r="K4" s="47"/>
    </row>
    <row r="5" spans="1:11" s="43" customFormat="1" ht="12.5" customHeight="1" x14ac:dyDescent="0.35">
      <c r="B5" s="166"/>
      <c r="C5" s="151"/>
      <c r="D5" s="152"/>
      <c r="E5" s="153"/>
      <c r="F5" s="173" t="s">
        <v>242</v>
      </c>
      <c r="G5" s="174"/>
    </row>
    <row r="6" spans="1:11" s="43" customFormat="1" ht="13" x14ac:dyDescent="0.35">
      <c r="B6" s="158"/>
      <c r="C6" s="158"/>
      <c r="D6" s="158"/>
      <c r="E6" s="158"/>
      <c r="F6" s="158"/>
      <c r="G6" s="48"/>
      <c r="H6" s="48"/>
      <c r="I6" s="48"/>
      <c r="J6" s="48"/>
      <c r="K6" s="48"/>
    </row>
    <row r="7" spans="1:11" s="43" customFormat="1" x14ac:dyDescent="0.35">
      <c r="B7" s="97" t="s">
        <v>220</v>
      </c>
      <c r="C7" s="96" t="s">
        <v>265</v>
      </c>
      <c r="D7" s="48"/>
      <c r="E7" s="48"/>
      <c r="F7" s="99"/>
      <c r="G7" s="99"/>
    </row>
    <row r="8" spans="1:11" s="43" customFormat="1" x14ac:dyDescent="0.35">
      <c r="B8" s="97" t="s">
        <v>222</v>
      </c>
      <c r="C8" s="96" t="s">
        <v>275</v>
      </c>
      <c r="D8" s="48"/>
      <c r="E8" s="48"/>
      <c r="F8" s="99"/>
      <c r="G8" s="99"/>
    </row>
    <row r="9" spans="1:11" s="43" customFormat="1" x14ac:dyDescent="0.35">
      <c r="B9" s="3" t="s">
        <v>243</v>
      </c>
      <c r="C9" s="96" t="s">
        <v>268</v>
      </c>
      <c r="D9" s="123"/>
      <c r="E9" s="123"/>
      <c r="F9" s="123"/>
      <c r="G9" s="123"/>
      <c r="H9" s="123"/>
    </row>
    <row r="10" spans="1:11" s="44" customFormat="1" ht="18.649999999999999" customHeight="1" x14ac:dyDescent="0.35">
      <c r="B10" s="168" t="s">
        <v>244</v>
      </c>
      <c r="C10" s="175"/>
      <c r="D10" s="175"/>
      <c r="E10" s="175"/>
      <c r="F10" s="124"/>
      <c r="G10" s="124"/>
      <c r="H10" s="124"/>
    </row>
    <row r="11" spans="1:11" s="44" customFormat="1" ht="23.25" customHeight="1" x14ac:dyDescent="0.35">
      <c r="B11" s="168"/>
      <c r="C11" s="175"/>
      <c r="D11" s="175"/>
      <c r="E11" s="175"/>
      <c r="F11" s="124"/>
      <c r="G11" s="124"/>
      <c r="H11" s="124"/>
    </row>
    <row r="12" spans="1:11" s="46" customFormat="1" x14ac:dyDescent="0.35">
      <c r="A12"/>
      <c r="B12" s="97" t="s">
        <v>245</v>
      </c>
      <c r="C12" s="43"/>
      <c r="D12" s="100"/>
      <c r="E12" s="43"/>
      <c r="F12" s="43"/>
      <c r="G12" s="43"/>
    </row>
    <row r="13" spans="1:11" s="46" customFormat="1" ht="15" customHeight="1" x14ac:dyDescent="0.35">
      <c r="A13"/>
      <c r="B13" s="167" t="s">
        <v>262</v>
      </c>
      <c r="C13" s="167"/>
      <c r="D13" s="167"/>
      <c r="E13" s="167"/>
      <c r="F13" s="167"/>
      <c r="G13" s="167"/>
      <c r="H13" s="49"/>
      <c r="I13" s="49"/>
      <c r="J13" s="49"/>
      <c r="K13" s="49"/>
    </row>
    <row r="15" spans="1:11" ht="33" customHeight="1" x14ac:dyDescent="0.35">
      <c r="B15" s="110" t="s">
        <v>246</v>
      </c>
      <c r="C15" s="111" t="s">
        <v>247</v>
      </c>
      <c r="D15" s="111" t="s">
        <v>248</v>
      </c>
      <c r="E15" s="112" t="s">
        <v>261</v>
      </c>
      <c r="F15" s="113" t="s">
        <v>249</v>
      </c>
      <c r="G15" s="113" t="s">
        <v>250</v>
      </c>
    </row>
    <row r="16" spans="1:11" x14ac:dyDescent="0.35">
      <c r="B16" s="114">
        <v>1</v>
      </c>
      <c r="C16" s="116" t="s">
        <v>278</v>
      </c>
      <c r="D16" s="119"/>
      <c r="E16" s="120"/>
      <c r="F16" s="120"/>
      <c r="G16" s="120"/>
    </row>
    <row r="17" spans="2:7" x14ac:dyDescent="0.35">
      <c r="B17" s="117">
        <v>1.01</v>
      </c>
      <c r="C17" s="118" t="s">
        <v>276</v>
      </c>
      <c r="D17" s="121" t="s">
        <v>266</v>
      </c>
      <c r="E17" s="122">
        <v>3</v>
      </c>
      <c r="F17" s="90">
        <f>+[14]AGUA!$H$42</f>
        <v>20340</v>
      </c>
      <c r="G17" s="90">
        <f>E17*F17</f>
        <v>61020</v>
      </c>
    </row>
    <row r="18" spans="2:7" x14ac:dyDescent="0.35">
      <c r="B18" s="117">
        <v>1.02</v>
      </c>
      <c r="C18" s="118" t="s">
        <v>284</v>
      </c>
      <c r="D18" s="121" t="s">
        <v>266</v>
      </c>
      <c r="E18" s="122">
        <v>3</v>
      </c>
      <c r="F18" s="90">
        <f>+[14]AIRE!$H$37</f>
        <v>35604</v>
      </c>
      <c r="G18" s="90">
        <f t="shared" ref="G18:G21" si="0">E18*F18</f>
        <v>106812</v>
      </c>
    </row>
    <row r="19" spans="2:7" x14ac:dyDescent="0.35">
      <c r="B19" s="117" t="s">
        <v>273</v>
      </c>
      <c r="C19" s="118" t="s">
        <v>277</v>
      </c>
      <c r="D19" s="121" t="s">
        <v>266</v>
      </c>
      <c r="E19" s="122">
        <v>3</v>
      </c>
      <c r="F19" s="90">
        <f>+[14]RUIDO!$H$25</f>
        <v>12100</v>
      </c>
      <c r="G19" s="90">
        <f t="shared" si="0"/>
        <v>36300</v>
      </c>
    </row>
    <row r="20" spans="2:7" x14ac:dyDescent="0.35">
      <c r="B20" s="117" t="s">
        <v>282</v>
      </c>
      <c r="C20" s="118" t="s">
        <v>280</v>
      </c>
      <c r="D20" s="121" t="s">
        <v>266</v>
      </c>
      <c r="E20" s="122">
        <v>3</v>
      </c>
      <c r="F20" s="90">
        <f>+[14]BIOLÓGICO!$H$36</f>
        <v>20808</v>
      </c>
      <c r="G20" s="90">
        <f t="shared" si="0"/>
        <v>62424</v>
      </c>
    </row>
    <row r="21" spans="2:7" x14ac:dyDescent="0.35">
      <c r="B21" s="117" t="s">
        <v>283</v>
      </c>
      <c r="C21" s="118" t="s">
        <v>281</v>
      </c>
      <c r="D21" s="121" t="s">
        <v>266</v>
      </c>
      <c r="E21" s="122">
        <v>4</v>
      </c>
      <c r="F21" s="90">
        <f>+[14]VIBRACIONES!$H$25</f>
        <v>5460</v>
      </c>
      <c r="G21" s="90">
        <f t="shared" si="0"/>
        <v>21840</v>
      </c>
    </row>
    <row r="22" spans="2:7" x14ac:dyDescent="0.35">
      <c r="B22" s="114">
        <v>2</v>
      </c>
      <c r="C22" s="116" t="s">
        <v>279</v>
      </c>
      <c r="D22" s="119"/>
      <c r="E22" s="120"/>
      <c r="F22" s="120"/>
      <c r="G22" s="120"/>
    </row>
    <row r="23" spans="2:7" x14ac:dyDescent="0.35">
      <c r="B23" s="117">
        <v>2.0099999999999998</v>
      </c>
      <c r="C23" s="118" t="s">
        <v>263</v>
      </c>
      <c r="D23" s="121" t="s">
        <v>266</v>
      </c>
      <c r="E23" s="122">
        <v>3</v>
      </c>
      <c r="F23" s="90">
        <f>+[14]AGUA!$H$42</f>
        <v>20340</v>
      </c>
      <c r="G23" s="90">
        <f>E23*F23</f>
        <v>61020</v>
      </c>
    </row>
    <row r="24" spans="2:7" x14ac:dyDescent="0.35">
      <c r="B24" s="117">
        <v>2.02</v>
      </c>
      <c r="C24" s="118" t="s">
        <v>284</v>
      </c>
      <c r="D24" s="121" t="s">
        <v>266</v>
      </c>
      <c r="E24" s="122">
        <v>6</v>
      </c>
      <c r="F24" s="90">
        <f>+[14]AIRE!$H$37</f>
        <v>35604</v>
      </c>
      <c r="G24" s="90">
        <f>E24*F24</f>
        <v>213624</v>
      </c>
    </row>
    <row r="25" spans="2:7" x14ac:dyDescent="0.35">
      <c r="B25" s="117">
        <v>2.0299999999999998</v>
      </c>
      <c r="C25" s="118" t="s">
        <v>264</v>
      </c>
      <c r="D25" s="121" t="s">
        <v>266</v>
      </c>
      <c r="E25" s="122">
        <v>6</v>
      </c>
      <c r="F25" s="90">
        <f>+[14]RUIDO!$H$25</f>
        <v>12100</v>
      </c>
      <c r="G25" s="90">
        <f>E25*F25</f>
        <v>72600</v>
      </c>
    </row>
    <row r="26" spans="2:7" x14ac:dyDescent="0.35">
      <c r="B26" s="117">
        <v>2.04</v>
      </c>
      <c r="C26" s="125" t="s">
        <v>280</v>
      </c>
      <c r="D26" s="121" t="s">
        <v>266</v>
      </c>
      <c r="E26" s="122">
        <v>3</v>
      </c>
      <c r="F26" s="90">
        <f>+[14]BIOLÓGICO!$H$36</f>
        <v>20808</v>
      </c>
      <c r="G26" s="90">
        <f>E26*F26</f>
        <v>62424</v>
      </c>
    </row>
    <row r="27" spans="2:7" x14ac:dyDescent="0.35">
      <c r="B27" s="114"/>
      <c r="C27" s="161" t="s">
        <v>255</v>
      </c>
      <c r="D27" s="162"/>
      <c r="E27" s="162"/>
      <c r="F27" s="163"/>
      <c r="G27" s="120">
        <f>SUM(G17:G26)</f>
        <v>698064</v>
      </c>
    </row>
    <row r="29" spans="2:7" x14ac:dyDescent="0.35">
      <c r="C29" s="132" t="s">
        <v>293</v>
      </c>
    </row>
  </sheetData>
  <mergeCells count="12">
    <mergeCell ref="C27:F27"/>
    <mergeCell ref="B2:B5"/>
    <mergeCell ref="B6:F6"/>
    <mergeCell ref="B13:G13"/>
    <mergeCell ref="B10:B11"/>
    <mergeCell ref="F2:G2"/>
    <mergeCell ref="F3:G3"/>
    <mergeCell ref="F4:G4"/>
    <mergeCell ref="F5:G5"/>
    <mergeCell ref="C4:E5"/>
    <mergeCell ref="C2:E3"/>
    <mergeCell ref="C10:E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sheetPr>
    <pageSetUpPr fitToPage="1"/>
  </sheetPr>
  <dimension ref="A1:R53"/>
  <sheetViews>
    <sheetView view="pageBreakPreview" topLeftCell="A17" zoomScale="110" zoomScaleNormal="110" zoomScaleSheetLayoutView="110" workbookViewId="0">
      <selection activeCell="H27" sqref="H27:H31"/>
    </sheetView>
  </sheetViews>
  <sheetFormatPr baseColWidth="10" defaultColWidth="15.08984375" defaultRowHeight="10" x14ac:dyDescent="0.2"/>
  <cols>
    <col min="1" max="2" width="8.36328125" style="50" customWidth="1"/>
    <col min="3" max="3" width="47" style="50" customWidth="1"/>
    <col min="4" max="4" width="8.08984375" style="50" bestFit="1" customWidth="1"/>
    <col min="5" max="6" width="11.36328125" style="50" customWidth="1"/>
    <col min="7" max="7" width="12.90625" style="50" customWidth="1"/>
    <col min="8" max="8" width="15.08984375" style="50"/>
    <col min="9" max="9" width="13" style="50" bestFit="1" customWidth="1"/>
    <col min="10" max="10" width="3.453125" style="50" customWidth="1"/>
    <col min="11" max="239" width="15.08984375" style="50"/>
    <col min="240" max="240" width="13.90625" style="50" customWidth="1"/>
    <col min="241" max="241" width="47.08984375" style="50" bestFit="1" customWidth="1"/>
    <col min="242" max="242" width="9" style="50" customWidth="1"/>
    <col min="243" max="243" width="10.6328125" style="50" customWidth="1"/>
    <col min="244" max="244" width="16.36328125" style="50" bestFit="1" customWidth="1"/>
    <col min="245" max="245" width="13.6328125" style="50" customWidth="1"/>
    <col min="246" max="250" width="15.08984375" style="50"/>
    <col min="251" max="251" width="16.36328125" style="50" bestFit="1" customWidth="1"/>
    <col min="252" max="254" width="15.08984375" style="50"/>
    <col min="255" max="255" width="15.6328125" style="50" bestFit="1" customWidth="1"/>
    <col min="256" max="495" width="15.08984375" style="50"/>
    <col min="496" max="496" width="13.90625" style="50" customWidth="1"/>
    <col min="497" max="497" width="47.08984375" style="50" bestFit="1" customWidth="1"/>
    <col min="498" max="498" width="9" style="50" customWidth="1"/>
    <col min="499" max="499" width="10.6328125" style="50" customWidth="1"/>
    <col min="500" max="500" width="16.36328125" style="50" bestFit="1" customWidth="1"/>
    <col min="501" max="501" width="13.6328125" style="50" customWidth="1"/>
    <col min="502" max="506" width="15.08984375" style="50"/>
    <col min="507" max="507" width="16.36328125" style="50" bestFit="1" customWidth="1"/>
    <col min="508" max="510" width="15.08984375" style="50"/>
    <col min="511" max="511" width="15.6328125" style="50" bestFit="1" customWidth="1"/>
    <col min="512" max="751" width="15.08984375" style="50"/>
    <col min="752" max="752" width="13.90625" style="50" customWidth="1"/>
    <col min="753" max="753" width="47.08984375" style="50" bestFit="1" customWidth="1"/>
    <col min="754" max="754" width="9" style="50" customWidth="1"/>
    <col min="755" max="755" width="10.6328125" style="50" customWidth="1"/>
    <col min="756" max="756" width="16.36328125" style="50" bestFit="1" customWidth="1"/>
    <col min="757" max="757" width="13.6328125" style="50" customWidth="1"/>
    <col min="758" max="762" width="15.08984375" style="50"/>
    <col min="763" max="763" width="16.36328125" style="50" bestFit="1" customWidth="1"/>
    <col min="764" max="766" width="15.08984375" style="50"/>
    <col min="767" max="767" width="15.6328125" style="50" bestFit="1" customWidth="1"/>
    <col min="768" max="1007" width="15.08984375" style="50"/>
    <col min="1008" max="1008" width="13.90625" style="50" customWidth="1"/>
    <col min="1009" max="1009" width="47.08984375" style="50" bestFit="1" customWidth="1"/>
    <col min="1010" max="1010" width="9" style="50" customWidth="1"/>
    <col min="1011" max="1011" width="10.6328125" style="50" customWidth="1"/>
    <col min="1012" max="1012" width="16.36328125" style="50" bestFit="1" customWidth="1"/>
    <col min="1013" max="1013" width="13.6328125" style="50" customWidth="1"/>
    <col min="1014" max="1018" width="15.08984375" style="50"/>
    <col min="1019" max="1019" width="16.36328125" style="50" bestFit="1" customWidth="1"/>
    <col min="1020" max="1022" width="15.08984375" style="50"/>
    <col min="1023" max="1023" width="15.6328125" style="50" bestFit="1" customWidth="1"/>
    <col min="1024" max="1263" width="15.08984375" style="50"/>
    <col min="1264" max="1264" width="13.90625" style="50" customWidth="1"/>
    <col min="1265" max="1265" width="47.08984375" style="50" bestFit="1" customWidth="1"/>
    <col min="1266" max="1266" width="9" style="50" customWidth="1"/>
    <col min="1267" max="1267" width="10.6328125" style="50" customWidth="1"/>
    <col min="1268" max="1268" width="16.36328125" style="50" bestFit="1" customWidth="1"/>
    <col min="1269" max="1269" width="13.6328125" style="50" customWidth="1"/>
    <col min="1270" max="1274" width="15.08984375" style="50"/>
    <col min="1275" max="1275" width="16.36328125" style="50" bestFit="1" customWidth="1"/>
    <col min="1276" max="1278" width="15.08984375" style="50"/>
    <col min="1279" max="1279" width="15.6328125" style="50" bestFit="1" customWidth="1"/>
    <col min="1280" max="1519" width="15.08984375" style="50"/>
    <col min="1520" max="1520" width="13.90625" style="50" customWidth="1"/>
    <col min="1521" max="1521" width="47.08984375" style="50" bestFit="1" customWidth="1"/>
    <col min="1522" max="1522" width="9" style="50" customWidth="1"/>
    <col min="1523" max="1523" width="10.6328125" style="50" customWidth="1"/>
    <col min="1524" max="1524" width="16.36328125" style="50" bestFit="1" customWidth="1"/>
    <col min="1525" max="1525" width="13.6328125" style="50" customWidth="1"/>
    <col min="1526" max="1530" width="15.08984375" style="50"/>
    <col min="1531" max="1531" width="16.36328125" style="50" bestFit="1" customWidth="1"/>
    <col min="1532" max="1534" width="15.08984375" style="50"/>
    <col min="1535" max="1535" width="15.6328125" style="50" bestFit="1" customWidth="1"/>
    <col min="1536" max="1775" width="15.08984375" style="50"/>
    <col min="1776" max="1776" width="13.90625" style="50" customWidth="1"/>
    <col min="1777" max="1777" width="47.08984375" style="50" bestFit="1" customWidth="1"/>
    <col min="1778" max="1778" width="9" style="50" customWidth="1"/>
    <col min="1779" max="1779" width="10.6328125" style="50" customWidth="1"/>
    <col min="1780" max="1780" width="16.36328125" style="50" bestFit="1" customWidth="1"/>
    <col min="1781" max="1781" width="13.6328125" style="50" customWidth="1"/>
    <col min="1782" max="1786" width="15.08984375" style="50"/>
    <col min="1787" max="1787" width="16.36328125" style="50" bestFit="1" customWidth="1"/>
    <col min="1788" max="1790" width="15.08984375" style="50"/>
    <col min="1791" max="1791" width="15.6328125" style="50" bestFit="1" customWidth="1"/>
    <col min="1792" max="2031" width="15.08984375" style="50"/>
    <col min="2032" max="2032" width="13.90625" style="50" customWidth="1"/>
    <col min="2033" max="2033" width="47.08984375" style="50" bestFit="1" customWidth="1"/>
    <col min="2034" max="2034" width="9" style="50" customWidth="1"/>
    <col min="2035" max="2035" width="10.6328125" style="50" customWidth="1"/>
    <col min="2036" max="2036" width="16.36328125" style="50" bestFit="1" customWidth="1"/>
    <col min="2037" max="2037" width="13.6328125" style="50" customWidth="1"/>
    <col min="2038" max="2042" width="15.08984375" style="50"/>
    <col min="2043" max="2043" width="16.36328125" style="50" bestFit="1" customWidth="1"/>
    <col min="2044" max="2046" width="15.08984375" style="50"/>
    <col min="2047" max="2047" width="15.6328125" style="50" bestFit="1" customWidth="1"/>
    <col min="2048" max="2287" width="15.08984375" style="50"/>
    <col min="2288" max="2288" width="13.90625" style="50" customWidth="1"/>
    <col min="2289" max="2289" width="47.08984375" style="50" bestFit="1" customWidth="1"/>
    <col min="2290" max="2290" width="9" style="50" customWidth="1"/>
    <col min="2291" max="2291" width="10.6328125" style="50" customWidth="1"/>
    <col min="2292" max="2292" width="16.36328125" style="50" bestFit="1" customWidth="1"/>
    <col min="2293" max="2293" width="13.6328125" style="50" customWidth="1"/>
    <col min="2294" max="2298" width="15.08984375" style="50"/>
    <col min="2299" max="2299" width="16.36328125" style="50" bestFit="1" customWidth="1"/>
    <col min="2300" max="2302" width="15.08984375" style="50"/>
    <col min="2303" max="2303" width="15.6328125" style="50" bestFit="1" customWidth="1"/>
    <col min="2304" max="2543" width="15.08984375" style="50"/>
    <col min="2544" max="2544" width="13.90625" style="50" customWidth="1"/>
    <col min="2545" max="2545" width="47.08984375" style="50" bestFit="1" customWidth="1"/>
    <col min="2546" max="2546" width="9" style="50" customWidth="1"/>
    <col min="2547" max="2547" width="10.6328125" style="50" customWidth="1"/>
    <col min="2548" max="2548" width="16.36328125" style="50" bestFit="1" customWidth="1"/>
    <col min="2549" max="2549" width="13.6328125" style="50" customWidth="1"/>
    <col min="2550" max="2554" width="15.08984375" style="50"/>
    <col min="2555" max="2555" width="16.36328125" style="50" bestFit="1" customWidth="1"/>
    <col min="2556" max="2558" width="15.08984375" style="50"/>
    <col min="2559" max="2559" width="15.6328125" style="50" bestFit="1" customWidth="1"/>
    <col min="2560" max="2799" width="15.08984375" style="50"/>
    <col min="2800" max="2800" width="13.90625" style="50" customWidth="1"/>
    <col min="2801" max="2801" width="47.08984375" style="50" bestFit="1" customWidth="1"/>
    <col min="2802" max="2802" width="9" style="50" customWidth="1"/>
    <col min="2803" max="2803" width="10.6328125" style="50" customWidth="1"/>
    <col min="2804" max="2804" width="16.36328125" style="50" bestFit="1" customWidth="1"/>
    <col min="2805" max="2805" width="13.6328125" style="50" customWidth="1"/>
    <col min="2806" max="2810" width="15.08984375" style="50"/>
    <col min="2811" max="2811" width="16.36328125" style="50" bestFit="1" customWidth="1"/>
    <col min="2812" max="2814" width="15.08984375" style="50"/>
    <col min="2815" max="2815" width="15.6328125" style="50" bestFit="1" customWidth="1"/>
    <col min="2816" max="3055" width="15.08984375" style="50"/>
    <col min="3056" max="3056" width="13.90625" style="50" customWidth="1"/>
    <col min="3057" max="3057" width="47.08984375" style="50" bestFit="1" customWidth="1"/>
    <col min="3058" max="3058" width="9" style="50" customWidth="1"/>
    <col min="3059" max="3059" width="10.6328125" style="50" customWidth="1"/>
    <col min="3060" max="3060" width="16.36328125" style="50" bestFit="1" customWidth="1"/>
    <col min="3061" max="3061" width="13.6328125" style="50" customWidth="1"/>
    <col min="3062" max="3066" width="15.08984375" style="50"/>
    <col min="3067" max="3067" width="16.36328125" style="50" bestFit="1" customWidth="1"/>
    <col min="3068" max="3070" width="15.08984375" style="50"/>
    <col min="3071" max="3071" width="15.6328125" style="50" bestFit="1" customWidth="1"/>
    <col min="3072" max="3311" width="15.08984375" style="50"/>
    <col min="3312" max="3312" width="13.90625" style="50" customWidth="1"/>
    <col min="3313" max="3313" width="47.08984375" style="50" bestFit="1" customWidth="1"/>
    <col min="3314" max="3314" width="9" style="50" customWidth="1"/>
    <col min="3315" max="3315" width="10.6328125" style="50" customWidth="1"/>
    <col min="3316" max="3316" width="16.36328125" style="50" bestFit="1" customWidth="1"/>
    <col min="3317" max="3317" width="13.6328125" style="50" customWidth="1"/>
    <col min="3318" max="3322" width="15.08984375" style="50"/>
    <col min="3323" max="3323" width="16.36328125" style="50" bestFit="1" customWidth="1"/>
    <col min="3324" max="3326" width="15.08984375" style="50"/>
    <col min="3327" max="3327" width="15.6328125" style="50" bestFit="1" customWidth="1"/>
    <col min="3328" max="3567" width="15.08984375" style="50"/>
    <col min="3568" max="3568" width="13.90625" style="50" customWidth="1"/>
    <col min="3569" max="3569" width="47.08984375" style="50" bestFit="1" customWidth="1"/>
    <col min="3570" max="3570" width="9" style="50" customWidth="1"/>
    <col min="3571" max="3571" width="10.6328125" style="50" customWidth="1"/>
    <col min="3572" max="3572" width="16.36328125" style="50" bestFit="1" customWidth="1"/>
    <col min="3573" max="3573" width="13.6328125" style="50" customWidth="1"/>
    <col min="3574" max="3578" width="15.08984375" style="50"/>
    <col min="3579" max="3579" width="16.36328125" style="50" bestFit="1" customWidth="1"/>
    <col min="3580" max="3582" width="15.08984375" style="50"/>
    <col min="3583" max="3583" width="15.6328125" style="50" bestFit="1" customWidth="1"/>
    <col min="3584" max="3823" width="15.08984375" style="50"/>
    <col min="3824" max="3824" width="13.90625" style="50" customWidth="1"/>
    <col min="3825" max="3825" width="47.08984375" style="50" bestFit="1" customWidth="1"/>
    <col min="3826" max="3826" width="9" style="50" customWidth="1"/>
    <col min="3827" max="3827" width="10.6328125" style="50" customWidth="1"/>
    <col min="3828" max="3828" width="16.36328125" style="50" bestFit="1" customWidth="1"/>
    <col min="3829" max="3829" width="13.6328125" style="50" customWidth="1"/>
    <col min="3830" max="3834" width="15.08984375" style="50"/>
    <col min="3835" max="3835" width="16.36328125" style="50" bestFit="1" customWidth="1"/>
    <col min="3836" max="3838" width="15.08984375" style="50"/>
    <col min="3839" max="3839" width="15.6328125" style="50" bestFit="1" customWidth="1"/>
    <col min="3840" max="4079" width="15.08984375" style="50"/>
    <col min="4080" max="4080" width="13.90625" style="50" customWidth="1"/>
    <col min="4081" max="4081" width="47.08984375" style="50" bestFit="1" customWidth="1"/>
    <col min="4082" max="4082" width="9" style="50" customWidth="1"/>
    <col min="4083" max="4083" width="10.6328125" style="50" customWidth="1"/>
    <col min="4084" max="4084" width="16.36328125" style="50" bestFit="1" customWidth="1"/>
    <col min="4085" max="4085" width="13.6328125" style="50" customWidth="1"/>
    <col min="4086" max="4090" width="15.08984375" style="50"/>
    <col min="4091" max="4091" width="16.36328125" style="50" bestFit="1" customWidth="1"/>
    <col min="4092" max="4094" width="15.08984375" style="50"/>
    <col min="4095" max="4095" width="15.6328125" style="50" bestFit="1" customWidth="1"/>
    <col min="4096" max="4335" width="15.08984375" style="50"/>
    <col min="4336" max="4336" width="13.90625" style="50" customWidth="1"/>
    <col min="4337" max="4337" width="47.08984375" style="50" bestFit="1" customWidth="1"/>
    <col min="4338" max="4338" width="9" style="50" customWidth="1"/>
    <col min="4339" max="4339" width="10.6328125" style="50" customWidth="1"/>
    <col min="4340" max="4340" width="16.36328125" style="50" bestFit="1" customWidth="1"/>
    <col min="4341" max="4341" width="13.6328125" style="50" customWidth="1"/>
    <col min="4342" max="4346" width="15.08984375" style="50"/>
    <col min="4347" max="4347" width="16.36328125" style="50" bestFit="1" customWidth="1"/>
    <col min="4348" max="4350" width="15.08984375" style="50"/>
    <col min="4351" max="4351" width="15.6328125" style="50" bestFit="1" customWidth="1"/>
    <col min="4352" max="4591" width="15.08984375" style="50"/>
    <col min="4592" max="4592" width="13.90625" style="50" customWidth="1"/>
    <col min="4593" max="4593" width="47.08984375" style="50" bestFit="1" customWidth="1"/>
    <col min="4594" max="4594" width="9" style="50" customWidth="1"/>
    <col min="4595" max="4595" width="10.6328125" style="50" customWidth="1"/>
    <col min="4596" max="4596" width="16.36328125" style="50" bestFit="1" customWidth="1"/>
    <col min="4597" max="4597" width="13.6328125" style="50" customWidth="1"/>
    <col min="4598" max="4602" width="15.08984375" style="50"/>
    <col min="4603" max="4603" width="16.36328125" style="50" bestFit="1" customWidth="1"/>
    <col min="4604" max="4606" width="15.08984375" style="50"/>
    <col min="4607" max="4607" width="15.6328125" style="50" bestFit="1" customWidth="1"/>
    <col min="4608" max="4847" width="15.08984375" style="50"/>
    <col min="4848" max="4848" width="13.90625" style="50" customWidth="1"/>
    <col min="4849" max="4849" width="47.08984375" style="50" bestFit="1" customWidth="1"/>
    <col min="4850" max="4850" width="9" style="50" customWidth="1"/>
    <col min="4851" max="4851" width="10.6328125" style="50" customWidth="1"/>
    <col min="4852" max="4852" width="16.36328125" style="50" bestFit="1" customWidth="1"/>
    <col min="4853" max="4853" width="13.6328125" style="50" customWidth="1"/>
    <col min="4854" max="4858" width="15.08984375" style="50"/>
    <col min="4859" max="4859" width="16.36328125" style="50" bestFit="1" customWidth="1"/>
    <col min="4860" max="4862" width="15.08984375" style="50"/>
    <col min="4863" max="4863" width="15.6328125" style="50" bestFit="1" customWidth="1"/>
    <col min="4864" max="5103" width="15.08984375" style="50"/>
    <col min="5104" max="5104" width="13.90625" style="50" customWidth="1"/>
    <col min="5105" max="5105" width="47.08984375" style="50" bestFit="1" customWidth="1"/>
    <col min="5106" max="5106" width="9" style="50" customWidth="1"/>
    <col min="5107" max="5107" width="10.6328125" style="50" customWidth="1"/>
    <col min="5108" max="5108" width="16.36328125" style="50" bestFit="1" customWidth="1"/>
    <col min="5109" max="5109" width="13.6328125" style="50" customWidth="1"/>
    <col min="5110" max="5114" width="15.08984375" style="50"/>
    <col min="5115" max="5115" width="16.36328125" style="50" bestFit="1" customWidth="1"/>
    <col min="5116" max="5118" width="15.08984375" style="50"/>
    <col min="5119" max="5119" width="15.6328125" style="50" bestFit="1" customWidth="1"/>
    <col min="5120" max="5359" width="15.08984375" style="50"/>
    <col min="5360" max="5360" width="13.90625" style="50" customWidth="1"/>
    <col min="5361" max="5361" width="47.08984375" style="50" bestFit="1" customWidth="1"/>
    <col min="5362" max="5362" width="9" style="50" customWidth="1"/>
    <col min="5363" max="5363" width="10.6328125" style="50" customWidth="1"/>
    <col min="5364" max="5364" width="16.36328125" style="50" bestFit="1" customWidth="1"/>
    <col min="5365" max="5365" width="13.6328125" style="50" customWidth="1"/>
    <col min="5366" max="5370" width="15.08984375" style="50"/>
    <col min="5371" max="5371" width="16.36328125" style="50" bestFit="1" customWidth="1"/>
    <col min="5372" max="5374" width="15.08984375" style="50"/>
    <col min="5375" max="5375" width="15.6328125" style="50" bestFit="1" customWidth="1"/>
    <col min="5376" max="5615" width="15.08984375" style="50"/>
    <col min="5616" max="5616" width="13.90625" style="50" customWidth="1"/>
    <col min="5617" max="5617" width="47.08984375" style="50" bestFit="1" customWidth="1"/>
    <col min="5618" max="5618" width="9" style="50" customWidth="1"/>
    <col min="5619" max="5619" width="10.6328125" style="50" customWidth="1"/>
    <col min="5620" max="5620" width="16.36328125" style="50" bestFit="1" customWidth="1"/>
    <col min="5621" max="5621" width="13.6328125" style="50" customWidth="1"/>
    <col min="5622" max="5626" width="15.08984375" style="50"/>
    <col min="5627" max="5627" width="16.36328125" style="50" bestFit="1" customWidth="1"/>
    <col min="5628" max="5630" width="15.08984375" style="50"/>
    <col min="5631" max="5631" width="15.6328125" style="50" bestFit="1" customWidth="1"/>
    <col min="5632" max="5871" width="15.08984375" style="50"/>
    <col min="5872" max="5872" width="13.90625" style="50" customWidth="1"/>
    <col min="5873" max="5873" width="47.08984375" style="50" bestFit="1" customWidth="1"/>
    <col min="5874" max="5874" width="9" style="50" customWidth="1"/>
    <col min="5875" max="5875" width="10.6328125" style="50" customWidth="1"/>
    <col min="5876" max="5876" width="16.36328125" style="50" bestFit="1" customWidth="1"/>
    <col min="5877" max="5877" width="13.6328125" style="50" customWidth="1"/>
    <col min="5878" max="5882" width="15.08984375" style="50"/>
    <col min="5883" max="5883" width="16.36328125" style="50" bestFit="1" customWidth="1"/>
    <col min="5884" max="5886" width="15.08984375" style="50"/>
    <col min="5887" max="5887" width="15.6328125" style="50" bestFit="1" customWidth="1"/>
    <col min="5888" max="6127" width="15.08984375" style="50"/>
    <col min="6128" max="6128" width="13.90625" style="50" customWidth="1"/>
    <col min="6129" max="6129" width="47.08984375" style="50" bestFit="1" customWidth="1"/>
    <col min="6130" max="6130" width="9" style="50" customWidth="1"/>
    <col min="6131" max="6131" width="10.6328125" style="50" customWidth="1"/>
    <col min="6132" max="6132" width="16.36328125" style="50" bestFit="1" customWidth="1"/>
    <col min="6133" max="6133" width="13.6328125" style="50" customWidth="1"/>
    <col min="6134" max="6138" width="15.08984375" style="50"/>
    <col min="6139" max="6139" width="16.36328125" style="50" bestFit="1" customWidth="1"/>
    <col min="6140" max="6142" width="15.08984375" style="50"/>
    <col min="6143" max="6143" width="15.6328125" style="50" bestFit="1" customWidth="1"/>
    <col min="6144" max="6383" width="15.08984375" style="50"/>
    <col min="6384" max="6384" width="13.90625" style="50" customWidth="1"/>
    <col min="6385" max="6385" width="47.08984375" style="50" bestFit="1" customWidth="1"/>
    <col min="6386" max="6386" width="9" style="50" customWidth="1"/>
    <col min="6387" max="6387" width="10.6328125" style="50" customWidth="1"/>
    <col min="6388" max="6388" width="16.36328125" style="50" bestFit="1" customWidth="1"/>
    <col min="6389" max="6389" width="13.6328125" style="50" customWidth="1"/>
    <col min="6390" max="6394" width="15.08984375" style="50"/>
    <col min="6395" max="6395" width="16.36328125" style="50" bestFit="1" customWidth="1"/>
    <col min="6396" max="6398" width="15.08984375" style="50"/>
    <col min="6399" max="6399" width="15.6328125" style="50" bestFit="1" customWidth="1"/>
    <col min="6400" max="6639" width="15.08984375" style="50"/>
    <col min="6640" max="6640" width="13.90625" style="50" customWidth="1"/>
    <col min="6641" max="6641" width="47.08984375" style="50" bestFit="1" customWidth="1"/>
    <col min="6642" max="6642" width="9" style="50" customWidth="1"/>
    <col min="6643" max="6643" width="10.6328125" style="50" customWidth="1"/>
    <col min="6644" max="6644" width="16.36328125" style="50" bestFit="1" customWidth="1"/>
    <col min="6645" max="6645" width="13.6328125" style="50" customWidth="1"/>
    <col min="6646" max="6650" width="15.08984375" style="50"/>
    <col min="6651" max="6651" width="16.36328125" style="50" bestFit="1" customWidth="1"/>
    <col min="6652" max="6654" width="15.08984375" style="50"/>
    <col min="6655" max="6655" width="15.6328125" style="50" bestFit="1" customWidth="1"/>
    <col min="6656" max="6895" width="15.08984375" style="50"/>
    <col min="6896" max="6896" width="13.90625" style="50" customWidth="1"/>
    <col min="6897" max="6897" width="47.08984375" style="50" bestFit="1" customWidth="1"/>
    <col min="6898" max="6898" width="9" style="50" customWidth="1"/>
    <col min="6899" max="6899" width="10.6328125" style="50" customWidth="1"/>
    <col min="6900" max="6900" width="16.36328125" style="50" bestFit="1" customWidth="1"/>
    <col min="6901" max="6901" width="13.6328125" style="50" customWidth="1"/>
    <col min="6902" max="6906" width="15.08984375" style="50"/>
    <col min="6907" max="6907" width="16.36328125" style="50" bestFit="1" customWidth="1"/>
    <col min="6908" max="6910" width="15.08984375" style="50"/>
    <col min="6911" max="6911" width="15.6328125" style="50" bestFit="1" customWidth="1"/>
    <col min="6912" max="7151" width="15.08984375" style="50"/>
    <col min="7152" max="7152" width="13.90625" style="50" customWidth="1"/>
    <col min="7153" max="7153" width="47.08984375" style="50" bestFit="1" customWidth="1"/>
    <col min="7154" max="7154" width="9" style="50" customWidth="1"/>
    <col min="7155" max="7155" width="10.6328125" style="50" customWidth="1"/>
    <col min="7156" max="7156" width="16.36328125" style="50" bestFit="1" customWidth="1"/>
    <col min="7157" max="7157" width="13.6328125" style="50" customWidth="1"/>
    <col min="7158" max="7162" width="15.08984375" style="50"/>
    <col min="7163" max="7163" width="16.36328125" style="50" bestFit="1" customWidth="1"/>
    <col min="7164" max="7166" width="15.08984375" style="50"/>
    <col min="7167" max="7167" width="15.6328125" style="50" bestFit="1" customWidth="1"/>
    <col min="7168" max="7407" width="15.08984375" style="50"/>
    <col min="7408" max="7408" width="13.90625" style="50" customWidth="1"/>
    <col min="7409" max="7409" width="47.08984375" style="50" bestFit="1" customWidth="1"/>
    <col min="7410" max="7410" width="9" style="50" customWidth="1"/>
    <col min="7411" max="7411" width="10.6328125" style="50" customWidth="1"/>
    <col min="7412" max="7412" width="16.36328125" style="50" bestFit="1" customWidth="1"/>
    <col min="7413" max="7413" width="13.6328125" style="50" customWidth="1"/>
    <col min="7414" max="7418" width="15.08984375" style="50"/>
    <col min="7419" max="7419" width="16.36328125" style="50" bestFit="1" customWidth="1"/>
    <col min="7420" max="7422" width="15.08984375" style="50"/>
    <col min="7423" max="7423" width="15.6328125" style="50" bestFit="1" customWidth="1"/>
    <col min="7424" max="7663" width="15.08984375" style="50"/>
    <col min="7664" max="7664" width="13.90625" style="50" customWidth="1"/>
    <col min="7665" max="7665" width="47.08984375" style="50" bestFit="1" customWidth="1"/>
    <col min="7666" max="7666" width="9" style="50" customWidth="1"/>
    <col min="7667" max="7667" width="10.6328125" style="50" customWidth="1"/>
    <col min="7668" max="7668" width="16.36328125" style="50" bestFit="1" customWidth="1"/>
    <col min="7669" max="7669" width="13.6328125" style="50" customWidth="1"/>
    <col min="7670" max="7674" width="15.08984375" style="50"/>
    <col min="7675" max="7675" width="16.36328125" style="50" bestFit="1" customWidth="1"/>
    <col min="7676" max="7678" width="15.08984375" style="50"/>
    <col min="7679" max="7679" width="15.6328125" style="50" bestFit="1" customWidth="1"/>
    <col min="7680" max="7919" width="15.08984375" style="50"/>
    <col min="7920" max="7920" width="13.90625" style="50" customWidth="1"/>
    <col min="7921" max="7921" width="47.08984375" style="50" bestFit="1" customWidth="1"/>
    <col min="7922" max="7922" width="9" style="50" customWidth="1"/>
    <col min="7923" max="7923" width="10.6328125" style="50" customWidth="1"/>
    <col min="7924" max="7924" width="16.36328125" style="50" bestFit="1" customWidth="1"/>
    <col min="7925" max="7925" width="13.6328125" style="50" customWidth="1"/>
    <col min="7926" max="7930" width="15.08984375" style="50"/>
    <col min="7931" max="7931" width="16.36328125" style="50" bestFit="1" customWidth="1"/>
    <col min="7932" max="7934" width="15.08984375" style="50"/>
    <col min="7935" max="7935" width="15.6328125" style="50" bestFit="1" customWidth="1"/>
    <col min="7936" max="8175" width="15.08984375" style="50"/>
    <col min="8176" max="8176" width="13.90625" style="50" customWidth="1"/>
    <col min="8177" max="8177" width="47.08984375" style="50" bestFit="1" customWidth="1"/>
    <col min="8178" max="8178" width="9" style="50" customWidth="1"/>
    <col min="8179" max="8179" width="10.6328125" style="50" customWidth="1"/>
    <col min="8180" max="8180" width="16.36328125" style="50" bestFit="1" customWidth="1"/>
    <col min="8181" max="8181" width="13.6328125" style="50" customWidth="1"/>
    <col min="8182" max="8186" width="15.08984375" style="50"/>
    <col min="8187" max="8187" width="16.36328125" style="50" bestFit="1" customWidth="1"/>
    <col min="8188" max="8190" width="15.08984375" style="50"/>
    <col min="8191" max="8191" width="15.6328125" style="50" bestFit="1" customWidth="1"/>
    <col min="8192" max="8431" width="15.08984375" style="50"/>
    <col min="8432" max="8432" width="13.90625" style="50" customWidth="1"/>
    <col min="8433" max="8433" width="47.08984375" style="50" bestFit="1" customWidth="1"/>
    <col min="8434" max="8434" width="9" style="50" customWidth="1"/>
    <col min="8435" max="8435" width="10.6328125" style="50" customWidth="1"/>
    <col min="8436" max="8436" width="16.36328125" style="50" bestFit="1" customWidth="1"/>
    <col min="8437" max="8437" width="13.6328125" style="50" customWidth="1"/>
    <col min="8438" max="8442" width="15.08984375" style="50"/>
    <col min="8443" max="8443" width="16.36328125" style="50" bestFit="1" customWidth="1"/>
    <col min="8444" max="8446" width="15.08984375" style="50"/>
    <col min="8447" max="8447" width="15.6328125" style="50" bestFit="1" customWidth="1"/>
    <col min="8448" max="8687" width="15.08984375" style="50"/>
    <col min="8688" max="8688" width="13.90625" style="50" customWidth="1"/>
    <col min="8689" max="8689" width="47.08984375" style="50" bestFit="1" customWidth="1"/>
    <col min="8690" max="8690" width="9" style="50" customWidth="1"/>
    <col min="8691" max="8691" width="10.6328125" style="50" customWidth="1"/>
    <col min="8692" max="8692" width="16.36328125" style="50" bestFit="1" customWidth="1"/>
    <col min="8693" max="8693" width="13.6328125" style="50" customWidth="1"/>
    <col min="8694" max="8698" width="15.08984375" style="50"/>
    <col min="8699" max="8699" width="16.36328125" style="50" bestFit="1" customWidth="1"/>
    <col min="8700" max="8702" width="15.08984375" style="50"/>
    <col min="8703" max="8703" width="15.6328125" style="50" bestFit="1" customWidth="1"/>
    <col min="8704" max="8943" width="15.08984375" style="50"/>
    <col min="8944" max="8944" width="13.90625" style="50" customWidth="1"/>
    <col min="8945" max="8945" width="47.08984375" style="50" bestFit="1" customWidth="1"/>
    <col min="8946" max="8946" width="9" style="50" customWidth="1"/>
    <col min="8947" max="8947" width="10.6328125" style="50" customWidth="1"/>
    <col min="8948" max="8948" width="16.36328125" style="50" bestFit="1" customWidth="1"/>
    <col min="8949" max="8949" width="13.6328125" style="50" customWidth="1"/>
    <col min="8950" max="8954" width="15.08984375" style="50"/>
    <col min="8955" max="8955" width="16.36328125" style="50" bestFit="1" customWidth="1"/>
    <col min="8956" max="8958" width="15.08984375" style="50"/>
    <col min="8959" max="8959" width="15.6328125" style="50" bestFit="1" customWidth="1"/>
    <col min="8960" max="9199" width="15.08984375" style="50"/>
    <col min="9200" max="9200" width="13.90625" style="50" customWidth="1"/>
    <col min="9201" max="9201" width="47.08984375" style="50" bestFit="1" customWidth="1"/>
    <col min="9202" max="9202" width="9" style="50" customWidth="1"/>
    <col min="9203" max="9203" width="10.6328125" style="50" customWidth="1"/>
    <col min="9204" max="9204" width="16.36328125" style="50" bestFit="1" customWidth="1"/>
    <col min="9205" max="9205" width="13.6328125" style="50" customWidth="1"/>
    <col min="9206" max="9210" width="15.08984375" style="50"/>
    <col min="9211" max="9211" width="16.36328125" style="50" bestFit="1" customWidth="1"/>
    <col min="9212" max="9214" width="15.08984375" style="50"/>
    <col min="9215" max="9215" width="15.6328125" style="50" bestFit="1" customWidth="1"/>
    <col min="9216" max="9455" width="15.08984375" style="50"/>
    <col min="9456" max="9456" width="13.90625" style="50" customWidth="1"/>
    <col min="9457" max="9457" width="47.08984375" style="50" bestFit="1" customWidth="1"/>
    <col min="9458" max="9458" width="9" style="50" customWidth="1"/>
    <col min="9459" max="9459" width="10.6328125" style="50" customWidth="1"/>
    <col min="9460" max="9460" width="16.36328125" style="50" bestFit="1" customWidth="1"/>
    <col min="9461" max="9461" width="13.6328125" style="50" customWidth="1"/>
    <col min="9462" max="9466" width="15.08984375" style="50"/>
    <col min="9467" max="9467" width="16.36328125" style="50" bestFit="1" customWidth="1"/>
    <col min="9468" max="9470" width="15.08984375" style="50"/>
    <col min="9471" max="9471" width="15.6328125" style="50" bestFit="1" customWidth="1"/>
    <col min="9472" max="9711" width="15.08984375" style="50"/>
    <col min="9712" max="9712" width="13.90625" style="50" customWidth="1"/>
    <col min="9713" max="9713" width="47.08984375" style="50" bestFit="1" customWidth="1"/>
    <col min="9714" max="9714" width="9" style="50" customWidth="1"/>
    <col min="9715" max="9715" width="10.6328125" style="50" customWidth="1"/>
    <col min="9716" max="9716" width="16.36328125" style="50" bestFit="1" customWidth="1"/>
    <col min="9717" max="9717" width="13.6328125" style="50" customWidth="1"/>
    <col min="9718" max="9722" width="15.08984375" style="50"/>
    <col min="9723" max="9723" width="16.36328125" style="50" bestFit="1" customWidth="1"/>
    <col min="9724" max="9726" width="15.08984375" style="50"/>
    <col min="9727" max="9727" width="15.6328125" style="50" bestFit="1" customWidth="1"/>
    <col min="9728" max="9967" width="15.08984375" style="50"/>
    <col min="9968" max="9968" width="13.90625" style="50" customWidth="1"/>
    <col min="9969" max="9969" width="47.08984375" style="50" bestFit="1" customWidth="1"/>
    <col min="9970" max="9970" width="9" style="50" customWidth="1"/>
    <col min="9971" max="9971" width="10.6328125" style="50" customWidth="1"/>
    <col min="9972" max="9972" width="16.36328125" style="50" bestFit="1" customWidth="1"/>
    <col min="9973" max="9973" width="13.6328125" style="50" customWidth="1"/>
    <col min="9974" max="9978" width="15.08984375" style="50"/>
    <col min="9979" max="9979" width="16.36328125" style="50" bestFit="1" customWidth="1"/>
    <col min="9980" max="9982" width="15.08984375" style="50"/>
    <col min="9983" max="9983" width="15.6328125" style="50" bestFit="1" customWidth="1"/>
    <col min="9984" max="10223" width="15.08984375" style="50"/>
    <col min="10224" max="10224" width="13.90625" style="50" customWidth="1"/>
    <col min="10225" max="10225" width="47.08984375" style="50" bestFit="1" customWidth="1"/>
    <col min="10226" max="10226" width="9" style="50" customWidth="1"/>
    <col min="10227" max="10227" width="10.6328125" style="50" customWidth="1"/>
    <col min="10228" max="10228" width="16.36328125" style="50" bestFit="1" customWidth="1"/>
    <col min="10229" max="10229" width="13.6328125" style="50" customWidth="1"/>
    <col min="10230" max="10234" width="15.08984375" style="50"/>
    <col min="10235" max="10235" width="16.36328125" style="50" bestFit="1" customWidth="1"/>
    <col min="10236" max="10238" width="15.08984375" style="50"/>
    <col min="10239" max="10239" width="15.6328125" style="50" bestFit="1" customWidth="1"/>
    <col min="10240" max="10479" width="15.08984375" style="50"/>
    <col min="10480" max="10480" width="13.90625" style="50" customWidth="1"/>
    <col min="10481" max="10481" width="47.08984375" style="50" bestFit="1" customWidth="1"/>
    <col min="10482" max="10482" width="9" style="50" customWidth="1"/>
    <col min="10483" max="10483" width="10.6328125" style="50" customWidth="1"/>
    <col min="10484" max="10484" width="16.36328125" style="50" bestFit="1" customWidth="1"/>
    <col min="10485" max="10485" width="13.6328125" style="50" customWidth="1"/>
    <col min="10486" max="10490" width="15.08984375" style="50"/>
    <col min="10491" max="10491" width="16.36328125" style="50" bestFit="1" customWidth="1"/>
    <col min="10492" max="10494" width="15.08984375" style="50"/>
    <col min="10495" max="10495" width="15.6328125" style="50" bestFit="1" customWidth="1"/>
    <col min="10496" max="10735" width="15.08984375" style="50"/>
    <col min="10736" max="10736" width="13.90625" style="50" customWidth="1"/>
    <col min="10737" max="10737" width="47.08984375" style="50" bestFit="1" customWidth="1"/>
    <col min="10738" max="10738" width="9" style="50" customWidth="1"/>
    <col min="10739" max="10739" width="10.6328125" style="50" customWidth="1"/>
    <col min="10740" max="10740" width="16.36328125" style="50" bestFit="1" customWidth="1"/>
    <col min="10741" max="10741" width="13.6328125" style="50" customWidth="1"/>
    <col min="10742" max="10746" width="15.08984375" style="50"/>
    <col min="10747" max="10747" width="16.36328125" style="50" bestFit="1" customWidth="1"/>
    <col min="10748" max="10750" width="15.08984375" style="50"/>
    <col min="10751" max="10751" width="15.6328125" style="50" bestFit="1" customWidth="1"/>
    <col min="10752" max="10991" width="15.08984375" style="50"/>
    <col min="10992" max="10992" width="13.90625" style="50" customWidth="1"/>
    <col min="10993" max="10993" width="47.08984375" style="50" bestFit="1" customWidth="1"/>
    <col min="10994" max="10994" width="9" style="50" customWidth="1"/>
    <col min="10995" max="10995" width="10.6328125" style="50" customWidth="1"/>
    <col min="10996" max="10996" width="16.36328125" style="50" bestFit="1" customWidth="1"/>
    <col min="10997" max="10997" width="13.6328125" style="50" customWidth="1"/>
    <col min="10998" max="11002" width="15.08984375" style="50"/>
    <col min="11003" max="11003" width="16.36328125" style="50" bestFit="1" customWidth="1"/>
    <col min="11004" max="11006" width="15.08984375" style="50"/>
    <col min="11007" max="11007" width="15.6328125" style="50" bestFit="1" customWidth="1"/>
    <col min="11008" max="11247" width="15.08984375" style="50"/>
    <col min="11248" max="11248" width="13.90625" style="50" customWidth="1"/>
    <col min="11249" max="11249" width="47.08984375" style="50" bestFit="1" customWidth="1"/>
    <col min="11250" max="11250" width="9" style="50" customWidth="1"/>
    <col min="11251" max="11251" width="10.6328125" style="50" customWidth="1"/>
    <col min="11252" max="11252" width="16.36328125" style="50" bestFit="1" customWidth="1"/>
    <col min="11253" max="11253" width="13.6328125" style="50" customWidth="1"/>
    <col min="11254" max="11258" width="15.08984375" style="50"/>
    <col min="11259" max="11259" width="16.36328125" style="50" bestFit="1" customWidth="1"/>
    <col min="11260" max="11262" width="15.08984375" style="50"/>
    <col min="11263" max="11263" width="15.6328125" style="50" bestFit="1" customWidth="1"/>
    <col min="11264" max="11503" width="15.08984375" style="50"/>
    <col min="11504" max="11504" width="13.90625" style="50" customWidth="1"/>
    <col min="11505" max="11505" width="47.08984375" style="50" bestFit="1" customWidth="1"/>
    <col min="11506" max="11506" width="9" style="50" customWidth="1"/>
    <col min="11507" max="11507" width="10.6328125" style="50" customWidth="1"/>
    <col min="11508" max="11508" width="16.36328125" style="50" bestFit="1" customWidth="1"/>
    <col min="11509" max="11509" width="13.6328125" style="50" customWidth="1"/>
    <col min="11510" max="11514" width="15.08984375" style="50"/>
    <col min="11515" max="11515" width="16.36328125" style="50" bestFit="1" customWidth="1"/>
    <col min="11516" max="11518" width="15.08984375" style="50"/>
    <col min="11519" max="11519" width="15.6328125" style="50" bestFit="1" customWidth="1"/>
    <col min="11520" max="11759" width="15.08984375" style="50"/>
    <col min="11760" max="11760" width="13.90625" style="50" customWidth="1"/>
    <col min="11761" max="11761" width="47.08984375" style="50" bestFit="1" customWidth="1"/>
    <col min="11762" max="11762" width="9" style="50" customWidth="1"/>
    <col min="11763" max="11763" width="10.6328125" style="50" customWidth="1"/>
    <col min="11764" max="11764" width="16.36328125" style="50" bestFit="1" customWidth="1"/>
    <col min="11765" max="11765" width="13.6328125" style="50" customWidth="1"/>
    <col min="11766" max="11770" width="15.08984375" style="50"/>
    <col min="11771" max="11771" width="16.36328125" style="50" bestFit="1" customWidth="1"/>
    <col min="11772" max="11774" width="15.08984375" style="50"/>
    <col min="11775" max="11775" width="15.6328125" style="50" bestFit="1" customWidth="1"/>
    <col min="11776" max="12015" width="15.08984375" style="50"/>
    <col min="12016" max="12016" width="13.90625" style="50" customWidth="1"/>
    <col min="12017" max="12017" width="47.08984375" style="50" bestFit="1" customWidth="1"/>
    <col min="12018" max="12018" width="9" style="50" customWidth="1"/>
    <col min="12019" max="12019" width="10.6328125" style="50" customWidth="1"/>
    <col min="12020" max="12020" width="16.36328125" style="50" bestFit="1" customWidth="1"/>
    <col min="12021" max="12021" width="13.6328125" style="50" customWidth="1"/>
    <col min="12022" max="12026" width="15.08984375" style="50"/>
    <col min="12027" max="12027" width="16.36328125" style="50" bestFit="1" customWidth="1"/>
    <col min="12028" max="12030" width="15.08984375" style="50"/>
    <col min="12031" max="12031" width="15.6328125" style="50" bestFit="1" customWidth="1"/>
    <col min="12032" max="12271" width="15.08984375" style="50"/>
    <col min="12272" max="12272" width="13.90625" style="50" customWidth="1"/>
    <col min="12273" max="12273" width="47.08984375" style="50" bestFit="1" customWidth="1"/>
    <col min="12274" max="12274" width="9" style="50" customWidth="1"/>
    <col min="12275" max="12275" width="10.6328125" style="50" customWidth="1"/>
    <col min="12276" max="12276" width="16.36328125" style="50" bestFit="1" customWidth="1"/>
    <col min="12277" max="12277" width="13.6328125" style="50" customWidth="1"/>
    <col min="12278" max="12282" width="15.08984375" style="50"/>
    <col min="12283" max="12283" width="16.36328125" style="50" bestFit="1" customWidth="1"/>
    <col min="12284" max="12286" width="15.08984375" style="50"/>
    <col min="12287" max="12287" width="15.6328125" style="50" bestFit="1" customWidth="1"/>
    <col min="12288" max="12527" width="15.08984375" style="50"/>
    <col min="12528" max="12528" width="13.90625" style="50" customWidth="1"/>
    <col min="12529" max="12529" width="47.08984375" style="50" bestFit="1" customWidth="1"/>
    <col min="12530" max="12530" width="9" style="50" customWidth="1"/>
    <col min="12531" max="12531" width="10.6328125" style="50" customWidth="1"/>
    <col min="12532" max="12532" width="16.36328125" style="50" bestFit="1" customWidth="1"/>
    <col min="12533" max="12533" width="13.6328125" style="50" customWidth="1"/>
    <col min="12534" max="12538" width="15.08984375" style="50"/>
    <col min="12539" max="12539" width="16.36328125" style="50" bestFit="1" customWidth="1"/>
    <col min="12540" max="12542" width="15.08984375" style="50"/>
    <col min="12543" max="12543" width="15.6328125" style="50" bestFit="1" customWidth="1"/>
    <col min="12544" max="12783" width="15.08984375" style="50"/>
    <col min="12784" max="12784" width="13.90625" style="50" customWidth="1"/>
    <col min="12785" max="12785" width="47.08984375" style="50" bestFit="1" customWidth="1"/>
    <col min="12786" max="12786" width="9" style="50" customWidth="1"/>
    <col min="12787" max="12787" width="10.6328125" style="50" customWidth="1"/>
    <col min="12788" max="12788" width="16.36328125" style="50" bestFit="1" customWidth="1"/>
    <col min="12789" max="12789" width="13.6328125" style="50" customWidth="1"/>
    <col min="12790" max="12794" width="15.08984375" style="50"/>
    <col min="12795" max="12795" width="16.36328125" style="50" bestFit="1" customWidth="1"/>
    <col min="12796" max="12798" width="15.08984375" style="50"/>
    <col min="12799" max="12799" width="15.6328125" style="50" bestFit="1" customWidth="1"/>
    <col min="12800" max="13039" width="15.08984375" style="50"/>
    <col min="13040" max="13040" width="13.90625" style="50" customWidth="1"/>
    <col min="13041" max="13041" width="47.08984375" style="50" bestFit="1" customWidth="1"/>
    <col min="13042" max="13042" width="9" style="50" customWidth="1"/>
    <col min="13043" max="13043" width="10.6328125" style="50" customWidth="1"/>
    <col min="13044" max="13044" width="16.36328125" style="50" bestFit="1" customWidth="1"/>
    <col min="13045" max="13045" width="13.6328125" style="50" customWidth="1"/>
    <col min="13046" max="13050" width="15.08984375" style="50"/>
    <col min="13051" max="13051" width="16.36328125" style="50" bestFit="1" customWidth="1"/>
    <col min="13052" max="13054" width="15.08984375" style="50"/>
    <col min="13055" max="13055" width="15.6328125" style="50" bestFit="1" customWidth="1"/>
    <col min="13056" max="13295" width="15.08984375" style="50"/>
    <col min="13296" max="13296" width="13.90625" style="50" customWidth="1"/>
    <col min="13297" max="13297" width="47.08984375" style="50" bestFit="1" customWidth="1"/>
    <col min="13298" max="13298" width="9" style="50" customWidth="1"/>
    <col min="13299" max="13299" width="10.6328125" style="50" customWidth="1"/>
    <col min="13300" max="13300" width="16.36328125" style="50" bestFit="1" customWidth="1"/>
    <col min="13301" max="13301" width="13.6328125" style="50" customWidth="1"/>
    <col min="13302" max="13306" width="15.08984375" style="50"/>
    <col min="13307" max="13307" width="16.36328125" style="50" bestFit="1" customWidth="1"/>
    <col min="13308" max="13310" width="15.08984375" style="50"/>
    <col min="13311" max="13311" width="15.6328125" style="50" bestFit="1" customWidth="1"/>
    <col min="13312" max="13551" width="15.08984375" style="50"/>
    <col min="13552" max="13552" width="13.90625" style="50" customWidth="1"/>
    <col min="13553" max="13553" width="47.08984375" style="50" bestFit="1" customWidth="1"/>
    <col min="13554" max="13554" width="9" style="50" customWidth="1"/>
    <col min="13555" max="13555" width="10.6328125" style="50" customWidth="1"/>
    <col min="13556" max="13556" width="16.36328125" style="50" bestFit="1" customWidth="1"/>
    <col min="13557" max="13557" width="13.6328125" style="50" customWidth="1"/>
    <col min="13558" max="13562" width="15.08984375" style="50"/>
    <col min="13563" max="13563" width="16.36328125" style="50" bestFit="1" customWidth="1"/>
    <col min="13564" max="13566" width="15.08984375" style="50"/>
    <col min="13567" max="13567" width="15.6328125" style="50" bestFit="1" customWidth="1"/>
    <col min="13568" max="13807" width="15.08984375" style="50"/>
    <col min="13808" max="13808" width="13.90625" style="50" customWidth="1"/>
    <col min="13809" max="13809" width="47.08984375" style="50" bestFit="1" customWidth="1"/>
    <col min="13810" max="13810" width="9" style="50" customWidth="1"/>
    <col min="13811" max="13811" width="10.6328125" style="50" customWidth="1"/>
    <col min="13812" max="13812" width="16.36328125" style="50" bestFit="1" customWidth="1"/>
    <col min="13813" max="13813" width="13.6328125" style="50" customWidth="1"/>
    <col min="13814" max="13818" width="15.08984375" style="50"/>
    <col min="13819" max="13819" width="16.36328125" style="50" bestFit="1" customWidth="1"/>
    <col min="13820" max="13822" width="15.08984375" style="50"/>
    <col min="13823" max="13823" width="15.6328125" style="50" bestFit="1" customWidth="1"/>
    <col min="13824" max="14063" width="15.08984375" style="50"/>
    <col min="14064" max="14064" width="13.90625" style="50" customWidth="1"/>
    <col min="14065" max="14065" width="47.08984375" style="50" bestFit="1" customWidth="1"/>
    <col min="14066" max="14066" width="9" style="50" customWidth="1"/>
    <col min="14067" max="14067" width="10.6328125" style="50" customWidth="1"/>
    <col min="14068" max="14068" width="16.36328125" style="50" bestFit="1" customWidth="1"/>
    <col min="14069" max="14069" width="13.6328125" style="50" customWidth="1"/>
    <col min="14070" max="14074" width="15.08984375" style="50"/>
    <col min="14075" max="14075" width="16.36328125" style="50" bestFit="1" customWidth="1"/>
    <col min="14076" max="14078" width="15.08984375" style="50"/>
    <col min="14079" max="14079" width="15.6328125" style="50" bestFit="1" customWidth="1"/>
    <col min="14080" max="14319" width="15.08984375" style="50"/>
    <col min="14320" max="14320" width="13.90625" style="50" customWidth="1"/>
    <col min="14321" max="14321" width="47.08984375" style="50" bestFit="1" customWidth="1"/>
    <col min="14322" max="14322" width="9" style="50" customWidth="1"/>
    <col min="14323" max="14323" width="10.6328125" style="50" customWidth="1"/>
    <col min="14324" max="14324" width="16.36328125" style="50" bestFit="1" customWidth="1"/>
    <col min="14325" max="14325" width="13.6328125" style="50" customWidth="1"/>
    <col min="14326" max="14330" width="15.08984375" style="50"/>
    <col min="14331" max="14331" width="16.36328125" style="50" bestFit="1" customWidth="1"/>
    <col min="14332" max="14334" width="15.08984375" style="50"/>
    <col min="14335" max="14335" width="15.6328125" style="50" bestFit="1" customWidth="1"/>
    <col min="14336" max="14575" width="15.08984375" style="50"/>
    <col min="14576" max="14576" width="13.90625" style="50" customWidth="1"/>
    <col min="14577" max="14577" width="47.08984375" style="50" bestFit="1" customWidth="1"/>
    <col min="14578" max="14578" width="9" style="50" customWidth="1"/>
    <col min="14579" max="14579" width="10.6328125" style="50" customWidth="1"/>
    <col min="14580" max="14580" width="16.36328125" style="50" bestFit="1" customWidth="1"/>
    <col min="14581" max="14581" width="13.6328125" style="50" customWidth="1"/>
    <col min="14582" max="14586" width="15.08984375" style="50"/>
    <col min="14587" max="14587" width="16.36328125" style="50" bestFit="1" customWidth="1"/>
    <col min="14588" max="14590" width="15.08984375" style="50"/>
    <col min="14591" max="14591" width="15.6328125" style="50" bestFit="1" customWidth="1"/>
    <col min="14592" max="14831" width="15.08984375" style="50"/>
    <col min="14832" max="14832" width="13.90625" style="50" customWidth="1"/>
    <col min="14833" max="14833" width="47.08984375" style="50" bestFit="1" customWidth="1"/>
    <col min="14834" max="14834" width="9" style="50" customWidth="1"/>
    <col min="14835" max="14835" width="10.6328125" style="50" customWidth="1"/>
    <col min="14836" max="14836" width="16.36328125" style="50" bestFit="1" customWidth="1"/>
    <col min="14837" max="14837" width="13.6328125" style="50" customWidth="1"/>
    <col min="14838" max="14842" width="15.08984375" style="50"/>
    <col min="14843" max="14843" width="16.36328125" style="50" bestFit="1" customWidth="1"/>
    <col min="14844" max="14846" width="15.08984375" style="50"/>
    <col min="14847" max="14847" width="15.6328125" style="50" bestFit="1" customWidth="1"/>
    <col min="14848" max="15087" width="15.08984375" style="50"/>
    <col min="15088" max="15088" width="13.90625" style="50" customWidth="1"/>
    <col min="15089" max="15089" width="47.08984375" style="50" bestFit="1" customWidth="1"/>
    <col min="15090" max="15090" width="9" style="50" customWidth="1"/>
    <col min="15091" max="15091" width="10.6328125" style="50" customWidth="1"/>
    <col min="15092" max="15092" width="16.36328125" style="50" bestFit="1" customWidth="1"/>
    <col min="15093" max="15093" width="13.6328125" style="50" customWidth="1"/>
    <col min="15094" max="15098" width="15.08984375" style="50"/>
    <col min="15099" max="15099" width="16.36328125" style="50" bestFit="1" customWidth="1"/>
    <col min="15100" max="15102" width="15.08984375" style="50"/>
    <col min="15103" max="15103" width="15.6328125" style="50" bestFit="1" customWidth="1"/>
    <col min="15104" max="15343" width="15.08984375" style="50"/>
    <col min="15344" max="15344" width="13.90625" style="50" customWidth="1"/>
    <col min="15345" max="15345" width="47.08984375" style="50" bestFit="1" customWidth="1"/>
    <col min="15346" max="15346" width="9" style="50" customWidth="1"/>
    <col min="15347" max="15347" width="10.6328125" style="50" customWidth="1"/>
    <col min="15348" max="15348" width="16.36328125" style="50" bestFit="1" customWidth="1"/>
    <col min="15349" max="15349" width="13.6328125" style="50" customWidth="1"/>
    <col min="15350" max="15354" width="15.08984375" style="50"/>
    <col min="15355" max="15355" width="16.36328125" style="50" bestFit="1" customWidth="1"/>
    <col min="15356" max="15358" width="15.08984375" style="50"/>
    <col min="15359" max="15359" width="15.6328125" style="50" bestFit="1" customWidth="1"/>
    <col min="15360" max="15599" width="15.08984375" style="50"/>
    <col min="15600" max="15600" width="13.90625" style="50" customWidth="1"/>
    <col min="15601" max="15601" width="47.08984375" style="50" bestFit="1" customWidth="1"/>
    <col min="15602" max="15602" width="9" style="50" customWidth="1"/>
    <col min="15603" max="15603" width="10.6328125" style="50" customWidth="1"/>
    <col min="15604" max="15604" width="16.36328125" style="50" bestFit="1" customWidth="1"/>
    <col min="15605" max="15605" width="13.6328125" style="50" customWidth="1"/>
    <col min="15606" max="15610" width="15.08984375" style="50"/>
    <col min="15611" max="15611" width="16.36328125" style="50" bestFit="1" customWidth="1"/>
    <col min="15612" max="15614" width="15.08984375" style="50"/>
    <col min="15615" max="15615" width="15.6328125" style="50" bestFit="1" customWidth="1"/>
    <col min="15616" max="15855" width="15.08984375" style="50"/>
    <col min="15856" max="15856" width="13.90625" style="50" customWidth="1"/>
    <col min="15857" max="15857" width="47.08984375" style="50" bestFit="1" customWidth="1"/>
    <col min="15858" max="15858" width="9" style="50" customWidth="1"/>
    <col min="15859" max="15859" width="10.6328125" style="50" customWidth="1"/>
    <col min="15860" max="15860" width="16.36328125" style="50" bestFit="1" customWidth="1"/>
    <col min="15861" max="15861" width="13.6328125" style="50" customWidth="1"/>
    <col min="15862" max="15866" width="15.08984375" style="50"/>
    <col min="15867" max="15867" width="16.36328125" style="50" bestFit="1" customWidth="1"/>
    <col min="15868" max="15870" width="15.08984375" style="50"/>
    <col min="15871" max="15871" width="15.6328125" style="50" bestFit="1" customWidth="1"/>
    <col min="15872" max="16111" width="15.08984375" style="50"/>
    <col min="16112" max="16112" width="13.90625" style="50" customWidth="1"/>
    <col min="16113" max="16113" width="47.08984375" style="50" bestFit="1" customWidth="1"/>
    <col min="16114" max="16114" width="9" style="50" customWidth="1"/>
    <col min="16115" max="16115" width="10.6328125" style="50" customWidth="1"/>
    <col min="16116" max="16116" width="16.36328125" style="50" bestFit="1" customWidth="1"/>
    <col min="16117" max="16117" width="13.6328125" style="50" customWidth="1"/>
    <col min="16118" max="16122" width="15.08984375" style="50"/>
    <col min="16123" max="16123" width="16.36328125" style="50" bestFit="1" customWidth="1"/>
    <col min="16124" max="16126" width="15.08984375" style="50"/>
    <col min="16127" max="16127" width="15.6328125" style="50" bestFit="1" customWidth="1"/>
    <col min="16128" max="16384" width="15.08984375" style="50"/>
  </cols>
  <sheetData>
    <row r="1" spans="1:18" customFormat="1" ht="10.25" customHeight="1" x14ac:dyDescent="0.35">
      <c r="A1" s="182"/>
      <c r="B1" s="182"/>
      <c r="C1" s="191" t="s">
        <v>213</v>
      </c>
      <c r="D1" s="191"/>
      <c r="E1" s="191"/>
      <c r="F1" s="191"/>
      <c r="G1" s="191"/>
      <c r="H1" s="188" t="s">
        <v>214</v>
      </c>
      <c r="I1" s="188"/>
    </row>
    <row r="2" spans="1:18" s="43" customFormat="1" ht="13.25" customHeight="1" x14ac:dyDescent="0.35">
      <c r="A2" s="182"/>
      <c r="B2" s="182"/>
      <c r="C2" s="191"/>
      <c r="D2" s="191"/>
      <c r="E2" s="191"/>
      <c r="F2" s="191"/>
      <c r="G2" s="191"/>
      <c r="H2" s="189" t="s">
        <v>215</v>
      </c>
      <c r="I2" s="189"/>
      <c r="J2" s="47"/>
      <c r="K2" s="47"/>
      <c r="L2" s="47"/>
      <c r="M2" s="47"/>
      <c r="N2" s="47"/>
      <c r="O2" s="47"/>
      <c r="P2" s="47"/>
      <c r="Q2" s="47"/>
      <c r="R2" s="47"/>
    </row>
    <row r="3" spans="1:18" s="43" customFormat="1" ht="13.25" customHeight="1" x14ac:dyDescent="0.35">
      <c r="A3" s="182"/>
      <c r="B3" s="182"/>
      <c r="C3" s="192" t="s">
        <v>216</v>
      </c>
      <c r="D3" s="192"/>
      <c r="E3" s="192"/>
      <c r="F3" s="192"/>
      <c r="G3" s="192"/>
      <c r="H3" s="189" t="s">
        <v>217</v>
      </c>
      <c r="I3" s="189"/>
      <c r="J3" s="47"/>
      <c r="K3" s="47"/>
      <c r="L3" s="47"/>
      <c r="M3" s="47"/>
      <c r="N3" s="47"/>
      <c r="O3" s="47"/>
      <c r="P3" s="47"/>
      <c r="Q3" s="47"/>
      <c r="R3" s="47"/>
    </row>
    <row r="4" spans="1:18" s="43" customFormat="1" ht="13.5" customHeight="1" x14ac:dyDescent="0.35">
      <c r="A4" s="182"/>
      <c r="B4" s="182"/>
      <c r="C4" s="192"/>
      <c r="D4" s="192"/>
      <c r="E4" s="192"/>
      <c r="F4" s="192"/>
      <c r="G4" s="192"/>
      <c r="H4" s="190" t="s">
        <v>251</v>
      </c>
      <c r="I4" s="190"/>
      <c r="J4" s="47"/>
      <c r="K4" s="47"/>
      <c r="L4" s="47"/>
      <c r="M4" s="47"/>
      <c r="N4" s="47"/>
      <c r="O4" s="47"/>
      <c r="P4" s="47"/>
      <c r="Q4" s="47"/>
      <c r="R4" s="47"/>
    </row>
    <row r="5" spans="1:18" s="43" customFormat="1" ht="7.5" customHeight="1" x14ac:dyDescent="0.35">
      <c r="C5" s="158"/>
      <c r="D5" s="158"/>
      <c r="E5" s="158"/>
      <c r="F5" s="158"/>
      <c r="G5" s="158"/>
      <c r="H5" s="15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s="43" customFormat="1" ht="14.5" x14ac:dyDescent="0.35">
      <c r="A6" s="103" t="s">
        <v>220</v>
      </c>
      <c r="C6" s="96" t="s">
        <v>265</v>
      </c>
      <c r="D6" s="104"/>
      <c r="E6" s="104"/>
      <c r="F6" s="104"/>
      <c r="G6" s="104"/>
      <c r="H6" s="104"/>
      <c r="I6" s="89"/>
      <c r="J6" s="89"/>
    </row>
    <row r="7" spans="1:18" s="43" customFormat="1" ht="14.5" x14ac:dyDescent="0.35">
      <c r="A7" s="103" t="s">
        <v>222</v>
      </c>
      <c r="C7" s="96" t="s">
        <v>275</v>
      </c>
      <c r="D7" s="104"/>
      <c r="E7" s="104"/>
      <c r="F7" s="104"/>
      <c r="G7" s="104"/>
      <c r="H7" s="104"/>
      <c r="I7" s="89"/>
      <c r="J7" s="89"/>
    </row>
    <row r="8" spans="1:18" s="44" customFormat="1" ht="15" customHeight="1" x14ac:dyDescent="0.3">
      <c r="A8" s="105" t="s">
        <v>243</v>
      </c>
      <c r="C8" s="96" t="s">
        <v>268</v>
      </c>
      <c r="D8" s="106"/>
      <c r="E8" s="107"/>
      <c r="F8" s="107"/>
      <c r="G8" s="107"/>
      <c r="H8" s="106"/>
      <c r="I8" s="45"/>
    </row>
    <row r="9" spans="1:18" s="46" customFormat="1" ht="8.25" customHeight="1" x14ac:dyDescent="0.35">
      <c r="A9" s="186" t="s">
        <v>244</v>
      </c>
      <c r="B9" s="186"/>
      <c r="C9" s="175"/>
      <c r="D9" s="175"/>
      <c r="E9" s="175"/>
      <c r="F9" s="175"/>
      <c r="G9" s="175"/>
      <c r="H9" s="175"/>
      <c r="I9" s="175"/>
    </row>
    <row r="10" spans="1:18" s="46" customFormat="1" ht="8.25" customHeight="1" x14ac:dyDescent="0.35">
      <c r="A10" s="186"/>
      <c r="B10" s="186"/>
      <c r="C10" s="175"/>
      <c r="D10" s="175"/>
      <c r="E10" s="175"/>
      <c r="F10" s="175"/>
      <c r="G10" s="175"/>
      <c r="H10" s="175"/>
      <c r="I10" s="175"/>
      <c r="J10" s="49"/>
      <c r="K10" s="49"/>
      <c r="L10" s="49"/>
      <c r="M10" s="49"/>
      <c r="N10" s="49"/>
      <c r="O10" s="49"/>
      <c r="P10" s="49"/>
      <c r="Q10" s="49"/>
      <c r="R10" s="49"/>
    </row>
    <row r="11" spans="1:18" customFormat="1" ht="14.5" x14ac:dyDescent="0.35">
      <c r="A11" s="103" t="s">
        <v>245</v>
      </c>
      <c r="B11" s="108"/>
      <c r="C11" s="101"/>
      <c r="D11" s="101"/>
      <c r="E11" s="102"/>
      <c r="F11" s="102"/>
      <c r="G11" s="101"/>
      <c r="H11" s="102"/>
    </row>
    <row r="12" spans="1:18" customFormat="1" ht="14.5" x14ac:dyDescent="0.35">
      <c r="A12" s="103"/>
      <c r="B12" s="108"/>
      <c r="C12" s="167" t="s">
        <v>252</v>
      </c>
      <c r="D12" s="167"/>
      <c r="E12" s="167"/>
      <c r="F12" s="167"/>
      <c r="G12" s="167"/>
      <c r="H12" s="167"/>
    </row>
    <row r="13" spans="1:18" customFormat="1" ht="51" customHeight="1" x14ac:dyDescent="0.35">
      <c r="A13" s="185" t="s">
        <v>253</v>
      </c>
      <c r="B13" s="185"/>
      <c r="C13" s="185"/>
      <c r="D13" s="185"/>
      <c r="E13" s="185"/>
      <c r="F13" s="185"/>
      <c r="G13" s="185"/>
      <c r="H13" s="185"/>
      <c r="I13" s="185"/>
    </row>
    <row r="14" spans="1:18" ht="8.25" customHeight="1" x14ac:dyDescent="0.2">
      <c r="A14" s="51"/>
      <c r="B14" s="51"/>
      <c r="C14" s="51"/>
      <c r="D14" s="51"/>
      <c r="E14" s="51"/>
      <c r="F14" s="51"/>
      <c r="G14" s="51"/>
      <c r="H14" s="51"/>
    </row>
    <row r="15" spans="1:18" s="66" customFormat="1" ht="12" x14ac:dyDescent="0.35">
      <c r="A15" s="62"/>
      <c r="B15" s="62"/>
      <c r="C15" s="61" t="s">
        <v>254</v>
      </c>
      <c r="D15" s="62"/>
      <c r="E15" s="62"/>
      <c r="F15" s="62"/>
      <c r="G15" s="62"/>
      <c r="H15" s="63" t="s">
        <v>255</v>
      </c>
      <c r="I15" s="64">
        <f>'Costo Directo'!G27</f>
        <v>698064</v>
      </c>
      <c r="J15" s="65"/>
    </row>
    <row r="16" spans="1:18" s="69" customFormat="1" ht="6" customHeight="1" x14ac:dyDescent="0.3">
      <c r="A16" s="68"/>
      <c r="B16" s="68"/>
      <c r="C16" s="68"/>
      <c r="D16" s="68"/>
      <c r="E16" s="68"/>
      <c r="F16" s="68"/>
      <c r="G16" s="68"/>
      <c r="H16" s="68"/>
    </row>
    <row r="17" spans="1:9" s="69" customFormat="1" ht="11.25" customHeight="1" x14ac:dyDescent="0.3">
      <c r="C17" s="187" t="s">
        <v>256</v>
      </c>
      <c r="D17" s="187"/>
      <c r="E17" s="187"/>
      <c r="F17" s="187"/>
      <c r="G17" s="187"/>
      <c r="H17" s="187"/>
      <c r="I17" s="187"/>
    </row>
    <row r="18" spans="1:9" s="66" customFormat="1" ht="24.75" customHeight="1" x14ac:dyDescent="0.35">
      <c r="A18" s="63" t="s">
        <v>246</v>
      </c>
      <c r="B18" s="183" t="s">
        <v>247</v>
      </c>
      <c r="C18" s="184"/>
      <c r="D18" s="63" t="s">
        <v>248</v>
      </c>
      <c r="E18" s="128" t="s">
        <v>297</v>
      </c>
      <c r="F18" s="128" t="s">
        <v>294</v>
      </c>
      <c r="G18" s="63" t="s">
        <v>298</v>
      </c>
      <c r="H18" s="63" t="s">
        <v>271</v>
      </c>
      <c r="I18" s="63" t="s">
        <v>257</v>
      </c>
    </row>
    <row r="19" spans="1:9" s="66" customFormat="1" ht="12" x14ac:dyDescent="0.35">
      <c r="A19" s="183" t="s">
        <v>290</v>
      </c>
      <c r="B19" s="193"/>
      <c r="C19" s="193"/>
      <c r="D19" s="193"/>
      <c r="E19" s="193"/>
      <c r="F19" s="193"/>
      <c r="G19" s="193"/>
      <c r="H19" s="193"/>
      <c r="I19" s="184"/>
    </row>
    <row r="20" spans="1:9" s="71" customFormat="1" ht="14.75" customHeight="1" x14ac:dyDescent="0.35">
      <c r="A20" s="115">
        <v>1</v>
      </c>
      <c r="B20" s="180" t="s">
        <v>285</v>
      </c>
      <c r="C20" s="181"/>
      <c r="D20" s="126"/>
      <c r="E20" s="129"/>
      <c r="F20" s="129"/>
      <c r="G20" s="130"/>
      <c r="H20" s="131"/>
      <c r="I20" s="70"/>
    </row>
    <row r="21" spans="1:9" s="71" customFormat="1" ht="14.75" customHeight="1" x14ac:dyDescent="0.35">
      <c r="A21" s="115"/>
      <c r="B21" s="180" t="s">
        <v>295</v>
      </c>
      <c r="C21" s="181"/>
      <c r="D21" s="126" t="s">
        <v>296</v>
      </c>
      <c r="E21" s="130">
        <v>3</v>
      </c>
      <c r="F21" s="130">
        <v>7</v>
      </c>
      <c r="G21" s="130">
        <v>6</v>
      </c>
      <c r="H21" s="131">
        <v>35</v>
      </c>
      <c r="I21" s="70">
        <f>+E21*F21*G21*H21</f>
        <v>4410</v>
      </c>
    </row>
    <row r="22" spans="1:9" s="71" customFormat="1" ht="14.75" customHeight="1" x14ac:dyDescent="0.35">
      <c r="A22" s="115"/>
      <c r="B22" s="180" t="s">
        <v>299</v>
      </c>
      <c r="C22" s="181"/>
      <c r="D22" s="126" t="s">
        <v>296</v>
      </c>
      <c r="E22" s="130">
        <v>4</v>
      </c>
      <c r="F22" s="130">
        <v>6</v>
      </c>
      <c r="G22" s="130">
        <v>9</v>
      </c>
      <c r="H22" s="131">
        <v>35</v>
      </c>
      <c r="I22" s="70">
        <f>+E22*F22*G22*H22</f>
        <v>7560</v>
      </c>
    </row>
    <row r="23" spans="1:9" s="71" customFormat="1" ht="14.75" customHeight="1" x14ac:dyDescent="0.35">
      <c r="A23" s="115"/>
      <c r="B23" s="180" t="s">
        <v>300</v>
      </c>
      <c r="C23" s="181"/>
      <c r="D23" s="126" t="s">
        <v>296</v>
      </c>
      <c r="E23" s="130">
        <v>1</v>
      </c>
      <c r="F23" s="130">
        <v>7</v>
      </c>
      <c r="G23" s="130">
        <v>9</v>
      </c>
      <c r="H23" s="131">
        <v>35</v>
      </c>
      <c r="I23" s="70">
        <f>+E23*F23*G23*H23</f>
        <v>2205</v>
      </c>
    </row>
    <row r="24" spans="1:9" s="71" customFormat="1" ht="14.75" customHeight="1" x14ac:dyDescent="0.35">
      <c r="A24" s="115"/>
      <c r="B24" s="180" t="s">
        <v>301</v>
      </c>
      <c r="C24" s="181"/>
      <c r="D24" s="126" t="s">
        <v>296</v>
      </c>
      <c r="E24" s="130">
        <v>11</v>
      </c>
      <c r="F24" s="130">
        <v>8</v>
      </c>
      <c r="G24" s="130">
        <v>6</v>
      </c>
      <c r="H24" s="131">
        <v>35</v>
      </c>
      <c r="I24" s="70">
        <f>+E24*F24*G24*H24</f>
        <v>18480</v>
      </c>
    </row>
    <row r="25" spans="1:9" s="71" customFormat="1" ht="14.75" customHeight="1" x14ac:dyDescent="0.35">
      <c r="A25" s="115"/>
      <c r="B25" s="180" t="s">
        <v>302</v>
      </c>
      <c r="C25" s="181"/>
      <c r="D25" s="126" t="s">
        <v>296</v>
      </c>
      <c r="E25" s="130">
        <v>1</v>
      </c>
      <c r="F25" s="130">
        <v>3</v>
      </c>
      <c r="G25" s="130">
        <v>3</v>
      </c>
      <c r="H25" s="131">
        <v>35</v>
      </c>
      <c r="I25" s="70">
        <f>+E25*F25*G25*H25</f>
        <v>315</v>
      </c>
    </row>
    <row r="26" spans="1:9" s="71" customFormat="1" ht="14.75" customHeight="1" x14ac:dyDescent="0.35">
      <c r="A26" s="115">
        <v>2</v>
      </c>
      <c r="B26" s="180" t="s">
        <v>286</v>
      </c>
      <c r="C26" s="181"/>
      <c r="D26" s="126"/>
      <c r="E26" s="130"/>
      <c r="F26" s="130"/>
      <c r="G26" s="130"/>
      <c r="H26" s="131"/>
      <c r="I26" s="70"/>
    </row>
    <row r="27" spans="1:9" s="71" customFormat="1" ht="14.75" customHeight="1" x14ac:dyDescent="0.35">
      <c r="A27" s="115"/>
      <c r="B27" s="180" t="s">
        <v>303</v>
      </c>
      <c r="C27" s="181"/>
      <c r="D27" s="126" t="s">
        <v>296</v>
      </c>
      <c r="E27" s="130">
        <v>3</v>
      </c>
      <c r="F27" s="130">
        <v>7</v>
      </c>
      <c r="G27" s="130">
        <v>6</v>
      </c>
      <c r="H27" s="131">
        <v>40</v>
      </c>
      <c r="I27" s="70">
        <f>+E27*F27*G27*H27</f>
        <v>5040</v>
      </c>
    </row>
    <row r="28" spans="1:9" s="71" customFormat="1" ht="14.75" customHeight="1" x14ac:dyDescent="0.35">
      <c r="A28" s="115"/>
      <c r="B28" s="180" t="s">
        <v>304</v>
      </c>
      <c r="C28" s="181"/>
      <c r="D28" s="126" t="s">
        <v>296</v>
      </c>
      <c r="E28" s="130">
        <v>4</v>
      </c>
      <c r="F28" s="130">
        <v>6</v>
      </c>
      <c r="G28" s="130">
        <v>9</v>
      </c>
      <c r="H28" s="131">
        <v>40</v>
      </c>
      <c r="I28" s="70">
        <f t="shared" ref="I28:I41" si="0">+E28*F28*G28*H28</f>
        <v>8640</v>
      </c>
    </row>
    <row r="29" spans="1:9" s="71" customFormat="1" ht="14.75" customHeight="1" x14ac:dyDescent="0.35">
      <c r="A29" s="115"/>
      <c r="B29" s="180" t="s">
        <v>305</v>
      </c>
      <c r="C29" s="181"/>
      <c r="D29" s="126" t="s">
        <v>296</v>
      </c>
      <c r="E29" s="130">
        <v>1</v>
      </c>
      <c r="F29" s="130">
        <v>7</v>
      </c>
      <c r="G29" s="130">
        <v>9</v>
      </c>
      <c r="H29" s="131">
        <v>40</v>
      </c>
      <c r="I29" s="70">
        <f t="shared" si="0"/>
        <v>2520</v>
      </c>
    </row>
    <row r="30" spans="1:9" s="71" customFormat="1" ht="14.75" customHeight="1" x14ac:dyDescent="0.35">
      <c r="A30" s="115"/>
      <c r="B30" s="180" t="s">
        <v>306</v>
      </c>
      <c r="C30" s="181"/>
      <c r="D30" s="126" t="s">
        <v>296</v>
      </c>
      <c r="E30" s="130">
        <v>11</v>
      </c>
      <c r="F30" s="130">
        <v>8</v>
      </c>
      <c r="G30" s="130">
        <v>6</v>
      </c>
      <c r="H30" s="131">
        <v>40</v>
      </c>
      <c r="I30" s="70">
        <f t="shared" si="0"/>
        <v>21120</v>
      </c>
    </row>
    <row r="31" spans="1:9" s="71" customFormat="1" ht="14.75" customHeight="1" x14ac:dyDescent="0.35">
      <c r="A31" s="115"/>
      <c r="B31" s="180" t="s">
        <v>307</v>
      </c>
      <c r="C31" s="181"/>
      <c r="D31" s="126" t="s">
        <v>296</v>
      </c>
      <c r="E31" s="130">
        <v>1</v>
      </c>
      <c r="F31" s="130">
        <v>3</v>
      </c>
      <c r="G31" s="130">
        <v>3</v>
      </c>
      <c r="H31" s="131">
        <v>40</v>
      </c>
      <c r="I31" s="70">
        <f t="shared" si="0"/>
        <v>360</v>
      </c>
    </row>
    <row r="32" spans="1:9" s="71" customFormat="1" ht="18" customHeight="1" x14ac:dyDescent="0.35">
      <c r="A32" s="115">
        <v>3</v>
      </c>
      <c r="B32" s="176" t="s">
        <v>287</v>
      </c>
      <c r="C32" s="177"/>
      <c r="D32" s="127" t="s">
        <v>248</v>
      </c>
      <c r="E32" s="130">
        <v>1</v>
      </c>
      <c r="F32" s="130">
        <v>1</v>
      </c>
      <c r="G32" s="130">
        <v>9</v>
      </c>
      <c r="H32" s="130">
        <v>1400</v>
      </c>
      <c r="I32" s="70">
        <f t="shared" si="0"/>
        <v>12600</v>
      </c>
    </row>
    <row r="33" spans="1:10" s="71" customFormat="1" ht="12" x14ac:dyDescent="0.35">
      <c r="A33" s="115">
        <v>4</v>
      </c>
      <c r="B33" s="176" t="s">
        <v>288</v>
      </c>
      <c r="C33" s="177"/>
      <c r="D33" s="127" t="s">
        <v>248</v>
      </c>
      <c r="E33" s="130">
        <v>1</v>
      </c>
      <c r="F33" s="130">
        <v>1</v>
      </c>
      <c r="G33" s="130">
        <v>6</v>
      </c>
      <c r="H33" s="130">
        <v>1400</v>
      </c>
      <c r="I33" s="70">
        <f t="shared" si="0"/>
        <v>8400</v>
      </c>
    </row>
    <row r="34" spans="1:10" s="71" customFormat="1" ht="12" x14ac:dyDescent="0.35">
      <c r="A34" s="115">
        <v>5</v>
      </c>
      <c r="B34" s="176" t="s">
        <v>289</v>
      </c>
      <c r="C34" s="177"/>
      <c r="D34" s="127" t="s">
        <v>248</v>
      </c>
      <c r="E34" s="130">
        <v>1</v>
      </c>
      <c r="F34" s="130">
        <v>1</v>
      </c>
      <c r="G34" s="130">
        <v>9</v>
      </c>
      <c r="H34" s="130">
        <v>1000</v>
      </c>
      <c r="I34" s="70">
        <f t="shared" si="0"/>
        <v>9000</v>
      </c>
    </row>
    <row r="35" spans="1:10" s="71" customFormat="1" ht="14.75" customHeight="1" x14ac:dyDescent="0.35">
      <c r="A35" s="115">
        <v>6</v>
      </c>
      <c r="B35" s="176" t="s">
        <v>269</v>
      </c>
      <c r="C35" s="177"/>
      <c r="D35" s="127" t="s">
        <v>291</v>
      </c>
      <c r="E35" s="130">
        <v>20</v>
      </c>
      <c r="F35" s="130">
        <v>1</v>
      </c>
      <c r="G35" s="130">
        <v>2</v>
      </c>
      <c r="H35" s="130">
        <v>380</v>
      </c>
      <c r="I35" s="70">
        <f t="shared" si="0"/>
        <v>15200</v>
      </c>
    </row>
    <row r="36" spans="1:10" s="71" customFormat="1" ht="14.75" customHeight="1" x14ac:dyDescent="0.35">
      <c r="A36" s="115">
        <v>7</v>
      </c>
      <c r="B36" s="176" t="s">
        <v>272</v>
      </c>
      <c r="C36" s="177"/>
      <c r="D36" s="127" t="s">
        <v>266</v>
      </c>
      <c r="E36" s="130">
        <v>1</v>
      </c>
      <c r="F36" s="130">
        <v>1</v>
      </c>
      <c r="G36" s="130">
        <v>9</v>
      </c>
      <c r="H36" s="130">
        <v>850</v>
      </c>
      <c r="I36" s="70">
        <f t="shared" si="0"/>
        <v>7650</v>
      </c>
    </row>
    <row r="37" spans="1:10" s="71" customFormat="1" ht="14.75" customHeight="1" x14ac:dyDescent="0.35">
      <c r="A37" s="115">
        <v>8</v>
      </c>
      <c r="B37" s="176" t="s">
        <v>315</v>
      </c>
      <c r="C37" s="177"/>
      <c r="D37" s="127" t="s">
        <v>248</v>
      </c>
      <c r="E37" s="130">
        <v>1</v>
      </c>
      <c r="F37" s="130">
        <v>1</v>
      </c>
      <c r="G37" s="130">
        <v>1</v>
      </c>
      <c r="H37" s="130">
        <v>5000</v>
      </c>
      <c r="I37" s="70">
        <f t="shared" si="0"/>
        <v>5000</v>
      </c>
    </row>
    <row r="38" spans="1:10" s="71" customFormat="1" ht="14.75" customHeight="1" x14ac:dyDescent="0.35">
      <c r="A38" s="115">
        <v>9</v>
      </c>
      <c r="B38" s="176" t="s">
        <v>313</v>
      </c>
      <c r="C38" s="177"/>
      <c r="D38" s="127" t="s">
        <v>314</v>
      </c>
      <c r="E38" s="130">
        <v>20</v>
      </c>
      <c r="F38" s="130">
        <v>1</v>
      </c>
      <c r="G38" s="130">
        <v>1</v>
      </c>
      <c r="H38" s="130">
        <v>350</v>
      </c>
      <c r="I38" s="70">
        <f t="shared" si="0"/>
        <v>7000</v>
      </c>
    </row>
    <row r="39" spans="1:10" s="71" customFormat="1" ht="14.75" customHeight="1" x14ac:dyDescent="0.35">
      <c r="A39" s="115">
        <v>10</v>
      </c>
      <c r="B39" s="176" t="s">
        <v>270</v>
      </c>
      <c r="C39" s="177"/>
      <c r="D39" s="127" t="s">
        <v>291</v>
      </c>
      <c r="E39" s="130">
        <v>20</v>
      </c>
      <c r="F39" s="130">
        <v>1</v>
      </c>
      <c r="G39" s="130">
        <v>1</v>
      </c>
      <c r="H39" s="130">
        <v>380</v>
      </c>
      <c r="I39" s="70">
        <f t="shared" si="0"/>
        <v>7600</v>
      </c>
    </row>
    <row r="40" spans="1:10" s="71" customFormat="1" ht="14.75" customHeight="1" x14ac:dyDescent="0.35">
      <c r="A40" s="133">
        <v>11</v>
      </c>
      <c r="B40" s="176" t="s">
        <v>317</v>
      </c>
      <c r="C40" s="177"/>
      <c r="D40" s="127" t="s">
        <v>316</v>
      </c>
      <c r="E40" s="130">
        <v>1</v>
      </c>
      <c r="F40" s="130">
        <v>2</v>
      </c>
      <c r="G40" s="130">
        <v>9</v>
      </c>
      <c r="H40" s="130">
        <v>500</v>
      </c>
      <c r="I40" s="70">
        <f t="shared" si="0"/>
        <v>9000</v>
      </c>
    </row>
    <row r="41" spans="1:10" s="71" customFormat="1" ht="14.75" customHeight="1" x14ac:dyDescent="0.35">
      <c r="A41" s="133">
        <v>12</v>
      </c>
      <c r="B41" s="176" t="s">
        <v>318</v>
      </c>
      <c r="C41" s="177"/>
      <c r="D41" s="127" t="s">
        <v>308</v>
      </c>
      <c r="E41" s="130">
        <v>1</v>
      </c>
      <c r="F41" s="130">
        <v>1</v>
      </c>
      <c r="G41" s="130">
        <v>5</v>
      </c>
      <c r="H41" s="130">
        <v>800</v>
      </c>
      <c r="I41" s="70">
        <f t="shared" si="0"/>
        <v>4000</v>
      </c>
    </row>
    <row r="42" spans="1:10" s="71" customFormat="1" ht="12" x14ac:dyDescent="0.35">
      <c r="A42" s="72"/>
      <c r="B42" s="72"/>
      <c r="C42" s="72"/>
      <c r="D42" s="72"/>
      <c r="E42" s="73"/>
      <c r="F42" s="73"/>
      <c r="G42" s="62"/>
      <c r="H42" s="73" t="s">
        <v>258</v>
      </c>
      <c r="I42" s="75">
        <f>SUM(I20:I41)</f>
        <v>156100</v>
      </c>
    </row>
    <row r="43" spans="1:10" s="66" customFormat="1" ht="5.25" customHeight="1" x14ac:dyDescent="0.35">
      <c r="A43" s="62"/>
      <c r="B43" s="62"/>
      <c r="C43" s="62"/>
      <c r="D43" s="62"/>
      <c r="E43" s="62"/>
      <c r="F43" s="62"/>
      <c r="G43" s="62"/>
      <c r="H43" s="62"/>
    </row>
    <row r="44" spans="1:10" s="66" customFormat="1" ht="12" x14ac:dyDescent="0.35">
      <c r="A44" s="67"/>
      <c r="B44" s="67"/>
      <c r="C44" s="178" t="s">
        <v>259</v>
      </c>
      <c r="D44" s="179"/>
      <c r="E44" s="179"/>
      <c r="F44" s="179"/>
      <c r="G44" s="179"/>
      <c r="H44" s="179"/>
      <c r="I44" s="78">
        <f>I42</f>
        <v>156100</v>
      </c>
    </row>
    <row r="45" spans="1:10" s="66" customFormat="1" ht="12" x14ac:dyDescent="0.35">
      <c r="A45" s="73"/>
      <c r="B45" s="73"/>
      <c r="C45" s="62"/>
      <c r="D45" s="73"/>
      <c r="E45" s="74"/>
      <c r="F45" s="74"/>
      <c r="G45" s="73"/>
      <c r="H45" s="73"/>
      <c r="I45" s="76"/>
    </row>
    <row r="46" spans="1:10" s="66" customFormat="1" ht="12" x14ac:dyDescent="0.35">
      <c r="A46" s="73"/>
      <c r="B46" s="73"/>
      <c r="C46" s="62"/>
      <c r="D46" s="73"/>
      <c r="E46" s="74"/>
      <c r="F46" s="74"/>
      <c r="G46" s="73"/>
      <c r="H46" s="73"/>
      <c r="I46" s="76"/>
      <c r="J46" s="77"/>
    </row>
    <row r="47" spans="1:10" s="52" customFormat="1" ht="10.5" x14ac:dyDescent="0.35">
      <c r="A47" s="54"/>
      <c r="B47" s="54"/>
      <c r="C47" s="55"/>
      <c r="D47" s="54"/>
      <c r="E47" s="56"/>
      <c r="F47" s="56"/>
      <c r="G47" s="54"/>
      <c r="H47" s="58"/>
      <c r="I47" s="57"/>
    </row>
    <row r="48" spans="1:10" s="52" customFormat="1" ht="10.5" x14ac:dyDescent="0.35">
      <c r="A48" s="54"/>
      <c r="B48" s="54"/>
      <c r="C48" s="55"/>
      <c r="D48" s="54"/>
      <c r="E48" s="56"/>
      <c r="F48" s="56"/>
      <c r="G48" s="54"/>
      <c r="H48" s="54"/>
      <c r="I48" s="57"/>
    </row>
    <row r="49" spans="1:9" s="52" customFormat="1" ht="10.5" x14ac:dyDescent="0.35">
      <c r="A49" s="54"/>
      <c r="B49" s="54"/>
      <c r="C49" s="55"/>
      <c r="D49" s="54"/>
      <c r="E49" s="56"/>
      <c r="F49" s="56"/>
      <c r="G49" s="54"/>
      <c r="H49" s="54"/>
      <c r="I49" s="57"/>
    </row>
    <row r="50" spans="1:9" s="52" customFormat="1" ht="10.5" x14ac:dyDescent="0.35">
      <c r="A50" s="54"/>
      <c r="B50" s="54"/>
      <c r="C50" s="55"/>
      <c r="D50" s="54"/>
      <c r="E50" s="56"/>
      <c r="F50" s="56"/>
      <c r="G50" s="54"/>
      <c r="H50" s="54"/>
      <c r="I50" s="57"/>
    </row>
    <row r="51" spans="1:9" s="53" customFormat="1" ht="10.5" x14ac:dyDescent="0.25">
      <c r="A51" s="59"/>
      <c r="B51" s="59"/>
      <c r="C51" s="59"/>
      <c r="D51" s="59"/>
      <c r="E51" s="59"/>
      <c r="F51" s="59"/>
      <c r="G51" s="59"/>
      <c r="H51" s="59"/>
    </row>
    <row r="52" spans="1:9" s="53" customFormat="1" ht="10.5" x14ac:dyDescent="0.25">
      <c r="E52" s="60" t="s">
        <v>260</v>
      </c>
      <c r="F52" s="60"/>
      <c r="G52" s="60"/>
    </row>
    <row r="53" spans="1:9" s="53" customFormat="1" ht="10.5" x14ac:dyDescent="0.25">
      <c r="G53" s="60" t="s">
        <v>260</v>
      </c>
    </row>
  </sheetData>
  <mergeCells count="38">
    <mergeCell ref="B38:C38"/>
    <mergeCell ref="A19:I19"/>
    <mergeCell ref="B22:C22"/>
    <mergeCell ref="B23:C23"/>
    <mergeCell ref="B24:C24"/>
    <mergeCell ref="B25:C25"/>
    <mergeCell ref="B20:C20"/>
    <mergeCell ref="B21:C21"/>
    <mergeCell ref="A1:B4"/>
    <mergeCell ref="C5:H5"/>
    <mergeCell ref="C12:H12"/>
    <mergeCell ref="B18:C18"/>
    <mergeCell ref="A13:I13"/>
    <mergeCell ref="A9:B10"/>
    <mergeCell ref="C17:I17"/>
    <mergeCell ref="H1:I1"/>
    <mergeCell ref="H2:I2"/>
    <mergeCell ref="H3:I3"/>
    <mergeCell ref="H4:I4"/>
    <mergeCell ref="C1:G2"/>
    <mergeCell ref="C3:G4"/>
    <mergeCell ref="C9:I10"/>
    <mergeCell ref="B40:C40"/>
    <mergeCell ref="C44:H44"/>
    <mergeCell ref="B27:C27"/>
    <mergeCell ref="B26:C26"/>
    <mergeCell ref="B28:C28"/>
    <mergeCell ref="B29:C29"/>
    <mergeCell ref="B30:C30"/>
    <mergeCell ref="B31:C31"/>
    <mergeCell ref="B41:C41"/>
    <mergeCell ref="B36:C36"/>
    <mergeCell ref="B32:C32"/>
    <mergeCell ref="B37:C37"/>
    <mergeCell ref="B33:C33"/>
    <mergeCell ref="B34:C34"/>
    <mergeCell ref="B39:C39"/>
    <mergeCell ref="B35:C35"/>
  </mergeCells>
  <pageMargins left="0.7" right="0.7" top="0.75" bottom="0.75" header="0.3" footer="0.3"/>
  <pageSetup paperSize="9" scale="97" fitToHeight="0" orientation="landscape" r:id="rId1"/>
  <rowBreaks count="1" manualBreakCount="1">
    <brk id="44" max="16383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9" ma:contentTypeDescription="Crear nuevo documento." ma:contentTypeScope="" ma:versionID="50da08205f3c7ce654ca08c2bec0b66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4c49bf7c6b7508a5a4b51b21669956e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1CC51A0F-D023-41F4-9561-8C48873834D9}"/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openxmlformats.org/package/2006/metadata/core-properties"/>
    <ds:schemaRef ds:uri="http://purl.org/dc/terms/"/>
    <ds:schemaRef ds:uri="267c4d04-9e80-4fa2-a816-72c2f787efb4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bf002415-66b4-49b9-a1c9-362206eb161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Aurora Sanchez</cp:lastModifiedBy>
  <cp:revision/>
  <cp:lastPrinted>2023-08-02T20:40:16Z</cp:lastPrinted>
  <dcterms:created xsi:type="dcterms:W3CDTF">2021-10-13T22:24:50Z</dcterms:created>
  <dcterms:modified xsi:type="dcterms:W3CDTF">2025-03-19T01:52:38Z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