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5 ConsultoríA\2024\12 Altavista CHICAMA PAQ6\Entregable Jun 2024\"/>
    </mc:Choice>
  </mc:AlternateContent>
  <bookViews>
    <workbookView xWindow="0" yWindow="0" windowWidth="20490" windowHeight="7650"/>
  </bookViews>
  <sheets>
    <sheet name="Nivel 4 LookAhead P" sheetId="1" r:id="rId1"/>
    <sheet name="Análisis Restricciones" sheetId="4" r:id="rId2"/>
  </sheets>
  <definedNames>
    <definedName name="_xlnm.Print_Area" localSheetId="1">'Análisis Restricciones'!$A$1:$G$71</definedName>
    <definedName name="_xlnm.Print_Area" localSheetId="0">'Nivel 4 LookAhead P'!$A$1:$AH$105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5" i="1" l="1"/>
  <c r="AB55" i="1" s="1"/>
  <c r="AC55" i="1" s="1"/>
  <c r="AD55" i="1" s="1"/>
  <c r="AE55" i="1" s="1"/>
  <c r="AB54" i="1"/>
  <c r="AC54" i="1" s="1"/>
  <c r="AD54" i="1" s="1"/>
  <c r="AA54" i="1"/>
  <c r="AG59" i="1"/>
  <c r="AF59" i="1"/>
  <c r="AE59" i="1"/>
  <c r="AD59" i="1"/>
  <c r="AC59" i="1"/>
  <c r="AB59" i="1"/>
  <c r="AA59" i="1"/>
  <c r="Z59" i="1"/>
  <c r="Y59" i="1"/>
  <c r="X59" i="1"/>
  <c r="W59" i="1"/>
  <c r="V59" i="1"/>
  <c r="U59" i="1"/>
  <c r="T59" i="1"/>
  <c r="AC47" i="1"/>
  <c r="AB47" i="1"/>
  <c r="AA47" i="1"/>
  <c r="Z47" i="1"/>
  <c r="Y47" i="1"/>
  <c r="B2" i="4" l="1"/>
  <c r="B5" i="4" l="1"/>
  <c r="B4" i="4"/>
  <c r="AG89" i="1"/>
  <c r="AF89" i="1"/>
  <c r="AE89" i="1"/>
  <c r="AD89" i="1"/>
  <c r="AC89" i="1"/>
  <c r="AB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AE88" i="1"/>
  <c r="AD88" i="1"/>
  <c r="AC88" i="1"/>
  <c r="AB88" i="1"/>
  <c r="AA88" i="1"/>
  <c r="Z88" i="1"/>
  <c r="Y88" i="1"/>
  <c r="X88" i="1"/>
  <c r="W88" i="1"/>
  <c r="V88" i="1"/>
  <c r="U88" i="1"/>
  <c r="T88" i="1"/>
  <c r="AG84" i="1"/>
  <c r="AF84" i="1"/>
  <c r="AE84" i="1"/>
  <c r="AD84" i="1"/>
  <c r="AC84" i="1"/>
  <c r="AB84" i="1"/>
  <c r="AA84" i="1"/>
  <c r="Z84" i="1"/>
  <c r="Y84" i="1"/>
  <c r="X84" i="1"/>
  <c r="W84" i="1"/>
  <c r="V84" i="1"/>
  <c r="U84" i="1"/>
  <c r="T84" i="1"/>
  <c r="AG79" i="1"/>
  <c r="AF79" i="1"/>
  <c r="AE79" i="1"/>
  <c r="AD79" i="1"/>
  <c r="AC79" i="1"/>
  <c r="AB79" i="1"/>
  <c r="AA79" i="1"/>
  <c r="Z79" i="1"/>
  <c r="Y79" i="1"/>
  <c r="X79" i="1"/>
  <c r="W79" i="1"/>
  <c r="V79" i="1"/>
  <c r="U79" i="1"/>
  <c r="T79" i="1"/>
  <c r="AG80" i="1"/>
  <c r="AF80" i="1"/>
  <c r="AE80" i="1"/>
  <c r="AD80" i="1"/>
  <c r="AC80" i="1"/>
  <c r="AB80" i="1"/>
  <c r="AA80" i="1"/>
  <c r="Z80" i="1"/>
  <c r="Y80" i="1"/>
  <c r="X80" i="1"/>
  <c r="W80" i="1"/>
  <c r="V80" i="1"/>
  <c r="U80" i="1"/>
  <c r="T80" i="1"/>
  <c r="S80" i="1"/>
  <c r="R80" i="1"/>
  <c r="Q80" i="1"/>
  <c r="P80" i="1"/>
  <c r="O80" i="1"/>
  <c r="AG47" i="1"/>
  <c r="AF47" i="1"/>
  <c r="AE47" i="1"/>
  <c r="AD47" i="1"/>
  <c r="X46" i="1"/>
  <c r="W46" i="1"/>
  <c r="V46" i="1"/>
  <c r="U46" i="1"/>
  <c r="T46" i="1"/>
  <c r="S46" i="1"/>
  <c r="R46" i="1"/>
  <c r="Q46" i="1"/>
  <c r="P46" i="1"/>
  <c r="O46" i="1"/>
  <c r="M16" i="1" l="1"/>
  <c r="A8" i="4" l="1"/>
  <c r="A10" i="4"/>
  <c r="A9" i="4"/>
  <c r="B9" i="4"/>
  <c r="B6" i="4"/>
  <c r="C12" i="1" l="1"/>
  <c r="B10" i="4" s="1"/>
  <c r="L16" i="1"/>
  <c r="K16" i="1" s="1"/>
  <c r="J16" i="1" s="1"/>
  <c r="I16" i="1" s="1"/>
  <c r="H16" i="1" s="1"/>
  <c r="G16" i="1" s="1"/>
  <c r="F16" i="1" s="1"/>
  <c r="N16" i="1"/>
  <c r="O16" i="1" s="1"/>
  <c r="P16" i="1" s="1"/>
  <c r="Q16" i="1" s="1"/>
  <c r="R16" i="1" s="1"/>
  <c r="S16" i="1" s="1"/>
  <c r="T16" i="1" s="1"/>
  <c r="U16" i="1" s="1"/>
  <c r="V16" i="1" s="1"/>
  <c r="W16" i="1" s="1"/>
  <c r="X16" i="1" s="1"/>
  <c r="Y16" i="1" s="1"/>
  <c r="Z16" i="1" s="1"/>
  <c r="AA16" i="1" s="1"/>
  <c r="AB16" i="1" s="1"/>
  <c r="AC16" i="1" s="1"/>
  <c r="AD16" i="1" s="1"/>
  <c r="AE16" i="1" s="1"/>
  <c r="AF16" i="1" s="1"/>
  <c r="AG16" i="1" s="1"/>
</calcChain>
</file>

<file path=xl/sharedStrings.xml><?xml version="1.0" encoding="utf-8"?>
<sst xmlns="http://schemas.openxmlformats.org/spreadsheetml/2006/main" count="683" uniqueCount="177">
  <si>
    <t>m3</t>
  </si>
  <si>
    <t>Proyecto</t>
  </si>
  <si>
    <t>Elaborado por</t>
  </si>
  <si>
    <t>ID</t>
  </si>
  <si>
    <t>WORK DESCRIPCIÓN</t>
  </si>
  <si>
    <t>METRADO
CONTRACTUAL</t>
  </si>
  <si>
    <t>J</t>
  </si>
  <si>
    <t>V</t>
  </si>
  <si>
    <t>S</t>
  </si>
  <si>
    <t>D</t>
  </si>
  <si>
    <t>L</t>
  </si>
  <si>
    <t>M</t>
  </si>
  <si>
    <t>X</t>
  </si>
  <si>
    <t>COMENTARIOS</t>
  </si>
  <si>
    <t>Fecha de Elaboración:</t>
  </si>
  <si>
    <t>SEMANA ANTERIOR</t>
  </si>
  <si>
    <t>ESTA SEMANA</t>
  </si>
  <si>
    <t>mes</t>
  </si>
  <si>
    <t>2.1.1</t>
  </si>
  <si>
    <t>Desbroce y limpieza del terreno</t>
  </si>
  <si>
    <t>m2</t>
  </si>
  <si>
    <t>2.1.2</t>
  </si>
  <si>
    <t>Excavación en Roca Fija</t>
  </si>
  <si>
    <t>2.1.2A</t>
  </si>
  <si>
    <t>2.1.3</t>
  </si>
  <si>
    <t>Transporte de material inadecuado/excedente, d = 5km</t>
  </si>
  <si>
    <t>Conformación y compactación con material propio (material granular)</t>
  </si>
  <si>
    <t>3.0.1</t>
  </si>
  <si>
    <t>Suministro e Instalación de tubería HDPE de 8" para continuación de canal</t>
  </si>
  <si>
    <t>3.0.2</t>
  </si>
  <si>
    <t>Suministro e Instalación de tubería HDPE de 36" para alcantarilla</t>
  </si>
  <si>
    <t>3.0.3</t>
  </si>
  <si>
    <t>Cama de apoyo</t>
  </si>
  <si>
    <t>3.0.4</t>
  </si>
  <si>
    <t>Enrocado (riprap)</t>
  </si>
  <si>
    <t>4.1.1</t>
  </si>
  <si>
    <t>Concreto f'c=280 kg/cm2</t>
  </si>
  <si>
    <t>4.1.2</t>
  </si>
  <si>
    <t>Encofrado y desencofrado</t>
  </si>
  <si>
    <t>4.1.3</t>
  </si>
  <si>
    <t>Acero de refuerzo fy=4200 kg/cm2</t>
  </si>
  <si>
    <t>4.1.4</t>
  </si>
  <si>
    <t>Puente de adherencia</t>
  </si>
  <si>
    <t>4.1.5</t>
  </si>
  <si>
    <t>Junta de aislamiento (J.A)</t>
  </si>
  <si>
    <t>4.1.6</t>
  </si>
  <si>
    <t>W aterstop</t>
  </si>
  <si>
    <t>4.2.1</t>
  </si>
  <si>
    <t>Concreto f'c = 280 kg/cm2</t>
  </si>
  <si>
    <t>4.2.2</t>
  </si>
  <si>
    <t>4.2.3</t>
  </si>
  <si>
    <t>2.0.0</t>
  </si>
  <si>
    <t>MOVIMIENTO DE TIERRAS</t>
  </si>
  <si>
    <t>2.1.0</t>
  </si>
  <si>
    <t>EXCAVACIÓN DE CANAL</t>
  </si>
  <si>
    <t>Excavación en Roca Suelta y Material Suelto</t>
  </si>
  <si>
    <t>2.2.0</t>
  </si>
  <si>
    <t>RECONFORMACIÓN DE ACCESO</t>
  </si>
  <si>
    <t>3.0.0</t>
  </si>
  <si>
    <t>TUBERÍA</t>
  </si>
  <si>
    <t>4.0.0</t>
  </si>
  <si>
    <t>CONCRETO</t>
  </si>
  <si>
    <t>4.1.0</t>
  </si>
  <si>
    <t>CANALES</t>
  </si>
  <si>
    <t>4.2.0</t>
  </si>
  <si>
    <t>CAJAS COLECTORAS</t>
  </si>
  <si>
    <t>FECHA INICIO
DE ACTIVIDAD</t>
  </si>
  <si>
    <t>ANÁLISIS DE RESTRICCIONES</t>
  </si>
  <si>
    <t>CATEGORÍA</t>
  </si>
  <si>
    <t>DESCRIPCIÓN DE LA RESTRICCIÓN</t>
  </si>
  <si>
    <t>FECHA DE 
LEVANTAMIENTO</t>
  </si>
  <si>
    <t>RESPONSABLES</t>
  </si>
  <si>
    <t>ING</t>
  </si>
  <si>
    <t>LOG</t>
  </si>
  <si>
    <t>MO</t>
  </si>
  <si>
    <t>EQ</t>
  </si>
  <si>
    <t>MAT</t>
  </si>
  <si>
    <t>Del:</t>
  </si>
  <si>
    <t>Al:</t>
  </si>
  <si>
    <t>CAL</t>
  </si>
  <si>
    <t>CATEGORÍA DE RESTRICCIÓN</t>
  </si>
  <si>
    <t>MANO DE OBRA</t>
  </si>
  <si>
    <t>MATERIALES</t>
  </si>
  <si>
    <t>EQUIPO MECÁNICO</t>
  </si>
  <si>
    <t>LOGÍSTICA</t>
  </si>
  <si>
    <t>CALIDAD</t>
  </si>
  <si>
    <t>INGENIERÍA</t>
  </si>
  <si>
    <t>CLIENTE</t>
  </si>
  <si>
    <t>CLI</t>
  </si>
  <si>
    <t>PY 03 – PAQUETE 06 – 45+000 – 64+430</t>
  </si>
  <si>
    <t>: "DEFENSAS RIBEREÑAS DEL RÍO CHICAMA”</t>
  </si>
  <si>
    <t>ALTAVISTA IG SAC</t>
  </si>
  <si>
    <t>OBRAS PRELIMINARES</t>
  </si>
  <si>
    <t>Trazo y replanteo topográfico al inicio de obra</t>
  </si>
  <si>
    <t>Trazo y replanteo topográfico durante la ejecución de obra</t>
  </si>
  <si>
    <t>Levantamiento topografico final de obra</t>
  </si>
  <si>
    <t>Cartel de Obra de 4.80 x 3.60 m</t>
  </si>
  <si>
    <t>und</t>
  </si>
  <si>
    <t>Construcción de acceso nuevo</t>
  </si>
  <si>
    <t>Excavación en material común para accesos</t>
  </si>
  <si>
    <t>Relleno compactado con equipo pesado para accesos</t>
  </si>
  <si>
    <t>Proceso y selección de material propio</t>
  </si>
  <si>
    <t>Transporte de material propio para relleno, d≤1km</t>
  </si>
  <si>
    <t>m3xkm</t>
  </si>
  <si>
    <t>Transporte de material excedente a DME, d≤1km</t>
  </si>
  <si>
    <t>Transporte de material excedente a DME, d&gt;1km</t>
  </si>
  <si>
    <t>Desbroce y remoción de suelo vegetal con equipo</t>
  </si>
  <si>
    <t>Transporte de material excedente a DMO, d≤1km</t>
  </si>
  <si>
    <t>Transporte de material excedente a DMO, d&gt;1km</t>
  </si>
  <si>
    <t>Habilitación de acceso temporal en cauce de río. (Inc. Colocación y Retiro de alcantarilla)</t>
  </si>
  <si>
    <t>Rehabilitación de accesos existentes</t>
  </si>
  <si>
    <t>km</t>
  </si>
  <si>
    <t>Mantenimiento de accesos (L&lt;15 km)</t>
  </si>
  <si>
    <t>Conformación de ataguía para desvío temporal de cauce de río</t>
  </si>
  <si>
    <t>Señalización de obra</t>
  </si>
  <si>
    <t>Movilización de equipos a obra</t>
  </si>
  <si>
    <t>Glb</t>
  </si>
  <si>
    <t>Desmovilización de equipos a obra</t>
  </si>
  <si>
    <t>Construcción de campamentos (talleres, almacenes y oficinas)</t>
  </si>
  <si>
    <t>Conformación de terraplén para campamentos</t>
  </si>
  <si>
    <t>Construcción de campamentos</t>
  </si>
  <si>
    <t>Mantenimiento de campamentoss</t>
  </si>
  <si>
    <t>Implementación de controles ambientales durante la construcción</t>
  </si>
  <si>
    <t>Acondicionamiento de terrenos para DME y DMO</t>
  </si>
  <si>
    <t>Conformación de material excedente en DME y DMO</t>
  </si>
  <si>
    <t>Restauración y revegetación de áreas intervenidas</t>
  </si>
  <si>
    <t>ENCAUZAMIENTO DE RÍO - SECTOR 1</t>
  </si>
  <si>
    <t>ACTIVIDADES</t>
  </si>
  <si>
    <t>UNIDAD</t>
  </si>
  <si>
    <t xml:space="preserve">CRONOGRAMA NIVEL 4
</t>
  </si>
  <si>
    <t>SEMANA DE CONTROL: N°01</t>
  </si>
  <si>
    <t>Excavación en material común</t>
  </si>
  <si>
    <t>Excavación para conformación de uña antisocavante</t>
  </si>
  <si>
    <t>REGISTRO DE PLANIFICACIÓN (JUNIO-2024)</t>
  </si>
  <si>
    <t>Suministro, transporte e instalación de alcantarillas HDPE corrugada DN 375 mm, para cruce sobre canal</t>
  </si>
  <si>
    <t>Suministro, transporte e instalación de alcantarillas HDPE corrugada DN 450 mm, para cruce sobre canal</t>
  </si>
  <si>
    <t>Suministro, transporte e instalación de alcantarillas HDPE corrugada DN 750 mm, para cruce sobre canal</t>
  </si>
  <si>
    <t>Suministro, transporte e instalación de alcantarillas HDPE corrugada DN 900 mm, para cruce sobre canal</t>
  </si>
  <si>
    <t>Suministro, transporte e instalación de alcantarillas HDPE corrugada DN 1200 mm, para cruce sobre canal</t>
  </si>
  <si>
    <t>Suministro, transporte e instalación de alcantarillas HDPE corrugada DN 1500 mm, para cruce sobre canal</t>
  </si>
  <si>
    <t>Suministro y colocación de mamposteria de piedra en baden, para cruce sobre canal</t>
  </si>
  <si>
    <t>GERENCIAL</t>
  </si>
  <si>
    <t>ADMINISTRACION</t>
  </si>
  <si>
    <t>OPERACIONES</t>
  </si>
  <si>
    <t>Desarrollo de Instructivos o Procedimientos Operativos</t>
  </si>
  <si>
    <t>Desarrollo de Planes y Programas de Seguridad y Manejo Ambiental</t>
  </si>
  <si>
    <t>Contratación de Seguros, Polizas y Fianzas del Proyecto, Firma de Contrato</t>
  </si>
  <si>
    <t>Contratar con Comunidad (Plataforma para Campamento Oficinas y Talleres)</t>
  </si>
  <si>
    <t>Reclutamiento de Profesionales y MANO DE OBRA CALIFICADA (Operadores y Capataces)</t>
  </si>
  <si>
    <t>Reclutamiento de Personal MANO DE OBRA "NO CALIFICADA"</t>
  </si>
  <si>
    <t>Examen Médico</t>
  </si>
  <si>
    <t>Capacitaciones e Inducciones (del Subcontratista y del Contratista)</t>
  </si>
  <si>
    <t xml:space="preserve">Logística de EPPs, Sistemas de Protección Colectiva, Materiales Seguridad y Ambiente, repuestos y consumibles </t>
  </si>
  <si>
    <t>Identificación y Priorización de accesos, definición de actividades de intervención.</t>
  </si>
  <si>
    <t>Evaluaciones de Desempeño Semanal y Reportabilidad</t>
  </si>
  <si>
    <t>Reclutamiento + Contratación + "Habilitación" de personal Equipo de Dirección del Proyecto</t>
  </si>
  <si>
    <t>Reunión Transferencia y del Equipo de Dirección de Proyecto.</t>
  </si>
  <si>
    <t>Contratar con Comunidad (DME, DMO, Accesos, etc.)</t>
  </si>
  <si>
    <t>Alquiler Servicios: Hospedajes y Vehículos de Transportes</t>
  </si>
  <si>
    <t>Reconocimiento de Terreno Personal Especializado y Desarrollo Plan Ejecución Proyecto y otros documentos p/aprobación</t>
  </si>
  <si>
    <t>Implementaciones y Equipamientos para Vehículos ()</t>
  </si>
  <si>
    <t>Colocación de roca al volteo</t>
  </si>
  <si>
    <t>Transporte de roca seleccionada de cantera para enrocado de protección, d≤1km</t>
  </si>
  <si>
    <t>Transporte de roca seleccionada de cantera para enrocado de protección, d&gt;1km</t>
  </si>
  <si>
    <t>Carguío de roca rechazada</t>
  </si>
  <si>
    <t>Transporte de roca rechazada a DME, d≤1km</t>
  </si>
  <si>
    <t>Transporte de roca rechazada a DME, d&gt;1km</t>
  </si>
  <si>
    <t>Colocación de protección para geotextil</t>
  </si>
  <si>
    <t>SEMANA SIGUIENTE_2</t>
  </si>
  <si>
    <t>SEMANA SIGUIENTE_1</t>
  </si>
  <si>
    <t>ARRANQUE DE GESTIÓN</t>
  </si>
  <si>
    <t>Definicióno de Proveedor de Combustibles</t>
  </si>
  <si>
    <t>Definicióno de Proveedores Maquinarias y Contratar Maquinarias de Avanzada:</t>
  </si>
  <si>
    <t>Movilizar: 02 Tract. + 02 Excav. + Chancadora + 01 Motoniv. + 01 Rod.Vib. + 04 Volquetes + 01 C.Cist.Agua + 01 C.C.Combustible</t>
  </si>
  <si>
    <t>______Habilitación de Poza de Cisternas Estacionarias de Combustible (y seguranza)</t>
  </si>
  <si>
    <t>______Movilización y Montaje de Cisternas Estacionarias de Combustibles</t>
  </si>
  <si>
    <t>_______Definir Proveedor de Combustible Local (temporario 1 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</si>
</sst>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dd/mm/yyyy;@"/>
    <numFmt numFmtId="165" formatCode="_-* #,##0.0_-;\-* #,##0.0_-;_-* &quot;-&quot;??_-;_-@_-"/>
    <numFmt numFmtId="166" formatCode="_-* #,##0_-;\-* #,##0_-;_-* &quot;-&quot;??_-;_-@_-"/>
    <numFmt numFmtId="167" formatCode="0.00.00.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sz val="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left" vertical="center"/>
    </xf>
    <xf numFmtId="0" fontId="3" fillId="2" borderId="0" xfId="0" applyFont="1" applyFill="1"/>
    <xf numFmtId="164" fontId="3" fillId="2" borderId="0" xfId="0" applyNumberFormat="1" applyFont="1" applyFill="1"/>
    <xf numFmtId="164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/>
    <xf numFmtId="164" fontId="3" fillId="2" borderId="5" xfId="0" applyNumberFormat="1" applyFont="1" applyFill="1" applyBorder="1" applyAlignment="1">
      <alignment horizontal="center"/>
    </xf>
    <xf numFmtId="0" fontId="0" fillId="2" borderId="5" xfId="0" applyFill="1" applyBorder="1"/>
    <xf numFmtId="0" fontId="0" fillId="2" borderId="4" xfId="0" applyFill="1" applyBorder="1"/>
    <xf numFmtId="0" fontId="0" fillId="2" borderId="7" xfId="0" applyFill="1" applyBorder="1"/>
    <xf numFmtId="0" fontId="0" fillId="2" borderId="8" xfId="0" applyFill="1" applyBorder="1"/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left"/>
    </xf>
    <xf numFmtId="43" fontId="3" fillId="2" borderId="5" xfId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165" fontId="2" fillId="2" borderId="5" xfId="1" applyNumberFormat="1" applyFont="1" applyFill="1" applyBorder="1" applyAlignment="1">
      <alignment horizontal="justify" vertical="center"/>
    </xf>
    <xf numFmtId="0" fontId="0" fillId="2" borderId="5" xfId="0" applyFill="1" applyBorder="1" applyAlignment="1">
      <alignment horizontal="justify" vertical="center"/>
    </xf>
    <xf numFmtId="165" fontId="2" fillId="2" borderId="5" xfId="1" applyNumberFormat="1" applyFont="1" applyFill="1" applyBorder="1" applyAlignment="1">
      <alignment horizontal="justify" vertical="center" wrapText="1"/>
    </xf>
    <xf numFmtId="0" fontId="0" fillId="2" borderId="8" xfId="0" applyFill="1" applyBorder="1" applyAlignment="1">
      <alignment horizontal="justify" vertical="center"/>
    </xf>
    <xf numFmtId="0" fontId="0" fillId="2" borderId="6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64" fontId="3" fillId="2" borderId="13" xfId="0" applyNumberFormat="1" applyFont="1" applyFill="1" applyBorder="1" applyAlignment="1">
      <alignment horizontal="center"/>
    </xf>
    <xf numFmtId="164" fontId="3" fillId="2" borderId="8" xfId="0" applyNumberFormat="1" applyFont="1" applyFill="1" applyBorder="1" applyAlignment="1">
      <alignment horizontal="center"/>
    </xf>
    <xf numFmtId="0" fontId="8" fillId="2" borderId="0" xfId="0" applyFont="1" applyFill="1"/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3" fillId="2" borderId="22" xfId="0" applyFont="1" applyFill="1" applyBorder="1" applyAlignment="1">
      <alignment horizontal="center" vertical="center" wrapText="1"/>
    </xf>
    <xf numFmtId="0" fontId="0" fillId="2" borderId="2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16" fontId="12" fillId="3" borderId="20" xfId="0" applyNumberFormat="1" applyFont="1" applyFill="1" applyBorder="1"/>
    <xf numFmtId="0" fontId="13" fillId="2" borderId="2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 wrapText="1"/>
    </xf>
    <xf numFmtId="0" fontId="10" fillId="2" borderId="0" xfId="0" applyFont="1" applyFill="1"/>
    <xf numFmtId="0" fontId="10" fillId="2" borderId="0" xfId="0" applyFont="1" applyFill="1" applyAlignment="1">
      <alignment wrapText="1"/>
    </xf>
    <xf numFmtId="164" fontId="10" fillId="2" borderId="0" xfId="0" applyNumberFormat="1" applyFont="1" applyFill="1" applyAlignment="1">
      <alignment horizontal="left"/>
    </xf>
    <xf numFmtId="0" fontId="10" fillId="2" borderId="0" xfId="0" applyFont="1" applyFill="1" applyAlignment="1">
      <alignment horizontal="right"/>
    </xf>
    <xf numFmtId="0" fontId="10" fillId="2" borderId="0" xfId="0" applyFont="1" applyFill="1" applyAlignment="1">
      <alignment horizontal="right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16" fontId="9" fillId="2" borderId="19" xfId="0" applyNumberFormat="1" applyFont="1" applyFill="1" applyBorder="1"/>
    <xf numFmtId="16" fontId="9" fillId="2" borderId="20" xfId="0" applyNumberFormat="1" applyFont="1" applyFill="1" applyBorder="1"/>
    <xf numFmtId="16" fontId="9" fillId="2" borderId="21" xfId="0" applyNumberFormat="1" applyFont="1" applyFill="1" applyBorder="1"/>
    <xf numFmtId="0" fontId="14" fillId="2" borderId="2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left"/>
    </xf>
    <xf numFmtId="0" fontId="11" fillId="2" borderId="16" xfId="0" applyFont="1" applyFill="1" applyBorder="1" applyAlignment="1">
      <alignment horizontal="center"/>
    </xf>
    <xf numFmtId="0" fontId="11" fillId="2" borderId="16" xfId="0" applyFont="1" applyFill="1" applyBorder="1"/>
    <xf numFmtId="0" fontId="11" fillId="2" borderId="15" xfId="0" applyFont="1" applyFill="1" applyBorder="1"/>
    <xf numFmtId="0" fontId="11" fillId="2" borderId="14" xfId="0" applyFont="1" applyFill="1" applyBorder="1"/>
    <xf numFmtId="0" fontId="11" fillId="2" borderId="22" xfId="0" applyFont="1" applyFill="1" applyBorder="1"/>
    <xf numFmtId="0" fontId="11" fillId="2" borderId="0" xfId="0" applyFont="1" applyFill="1"/>
    <xf numFmtId="43" fontId="11" fillId="2" borderId="22" xfId="1" applyFont="1" applyFill="1" applyBorder="1" applyAlignment="1">
      <alignment horizontal="center" vertical="center"/>
    </xf>
    <xf numFmtId="0" fontId="15" fillId="2" borderId="18" xfId="0" applyFont="1" applyFill="1" applyBorder="1"/>
    <xf numFmtId="0" fontId="11" fillId="2" borderId="18" xfId="0" applyFont="1" applyFill="1" applyBorder="1" applyAlignment="1">
      <alignment horizontal="center"/>
    </xf>
    <xf numFmtId="0" fontId="11" fillId="2" borderId="18" xfId="0" applyFont="1" applyFill="1" applyBorder="1"/>
    <xf numFmtId="0" fontId="11" fillId="2" borderId="0" xfId="0" applyFont="1" applyFill="1" applyBorder="1"/>
    <xf numFmtId="0" fontId="11" fillId="2" borderId="17" xfId="0" applyFont="1" applyFill="1" applyBorder="1"/>
    <xf numFmtId="43" fontId="11" fillId="2" borderId="0" xfId="1" applyFont="1" applyFill="1" applyBorder="1"/>
    <xf numFmtId="43" fontId="11" fillId="2" borderId="18" xfId="1" applyFont="1" applyFill="1" applyBorder="1"/>
    <xf numFmtId="43" fontId="11" fillId="2" borderId="18" xfId="1" applyFont="1" applyFill="1" applyBorder="1" applyAlignment="1">
      <alignment horizontal="left" indent="2"/>
    </xf>
    <xf numFmtId="43" fontId="11" fillId="2" borderId="0" xfId="1" applyNumberFormat="1" applyFont="1" applyFill="1" applyBorder="1" applyAlignment="1">
      <alignment horizontal="left" indent="2"/>
    </xf>
    <xf numFmtId="165" fontId="11" fillId="2" borderId="17" xfId="1" applyNumberFormat="1" applyFont="1" applyFill="1" applyBorder="1" applyAlignment="1">
      <alignment horizontal="left" indent="2"/>
    </xf>
    <xf numFmtId="165" fontId="11" fillId="2" borderId="0" xfId="1" applyNumberFormat="1" applyFont="1" applyFill="1" applyBorder="1" applyAlignment="1">
      <alignment horizontal="left" indent="2"/>
    </xf>
    <xf numFmtId="165" fontId="11" fillId="2" borderId="18" xfId="1" applyNumberFormat="1" applyFont="1" applyFill="1" applyBorder="1" applyAlignment="1">
      <alignment horizontal="left" indent="2"/>
    </xf>
    <xf numFmtId="0" fontId="11" fillId="2" borderId="18" xfId="0" applyFont="1" applyFill="1" applyBorder="1" applyAlignment="1">
      <alignment horizontal="left" indent="2"/>
    </xf>
    <xf numFmtId="0" fontId="11" fillId="2" borderId="22" xfId="0" applyFont="1" applyFill="1" applyBorder="1" applyAlignment="1">
      <alignment horizontal="center" vertical="center"/>
    </xf>
    <xf numFmtId="43" fontId="11" fillId="2" borderId="17" xfId="1" applyNumberFormat="1" applyFont="1" applyFill="1" applyBorder="1" applyAlignment="1">
      <alignment horizontal="left" indent="2"/>
    </xf>
    <xf numFmtId="166" fontId="11" fillId="2" borderId="0" xfId="1" applyNumberFormat="1" applyFont="1" applyFill="1" applyBorder="1" applyAlignment="1">
      <alignment horizontal="left" indent="2"/>
    </xf>
    <xf numFmtId="43" fontId="11" fillId="2" borderId="0" xfId="1" applyFont="1" applyFill="1" applyBorder="1" applyAlignment="1">
      <alignment horizontal="left" indent="2"/>
    </xf>
    <xf numFmtId="0" fontId="14" fillId="2" borderId="22" xfId="0" applyFont="1" applyFill="1" applyBorder="1" applyAlignment="1">
      <alignment horizontal="center" vertical="center"/>
    </xf>
    <xf numFmtId="0" fontId="14" fillId="2" borderId="18" xfId="0" applyFont="1" applyFill="1" applyBorder="1"/>
    <xf numFmtId="167" fontId="16" fillId="2" borderId="22" xfId="0" applyNumberFormat="1" applyFont="1" applyFill="1" applyBorder="1" applyAlignment="1">
      <alignment horizontal="center" vertical="center"/>
    </xf>
    <xf numFmtId="166" fontId="11" fillId="2" borderId="18" xfId="1" applyNumberFormat="1" applyFont="1" applyFill="1" applyBorder="1" applyAlignment="1">
      <alignment horizontal="left" indent="2"/>
    </xf>
    <xf numFmtId="166" fontId="11" fillId="2" borderId="18" xfId="1" applyNumberFormat="1" applyFont="1" applyFill="1" applyBorder="1"/>
    <xf numFmtId="166" fontId="11" fillId="2" borderId="0" xfId="1" applyNumberFormat="1" applyFont="1" applyFill="1" applyBorder="1"/>
    <xf numFmtId="0" fontId="11" fillId="2" borderId="3" xfId="0" applyFont="1" applyFill="1" applyBorder="1" applyAlignment="1">
      <alignment horizontal="center" vertical="center"/>
    </xf>
    <xf numFmtId="0" fontId="11" fillId="2" borderId="21" xfId="0" applyFont="1" applyFill="1" applyBorder="1"/>
    <xf numFmtId="0" fontId="11" fillId="2" borderId="21" xfId="0" applyFont="1" applyFill="1" applyBorder="1" applyAlignment="1">
      <alignment horizontal="center"/>
    </xf>
    <xf numFmtId="0" fontId="11" fillId="2" borderId="20" xfId="0" applyFont="1" applyFill="1" applyBorder="1"/>
    <xf numFmtId="0" fontId="11" fillId="2" borderId="19" xfId="0" applyFont="1" applyFill="1" applyBorder="1"/>
    <xf numFmtId="0" fontId="11" fillId="2" borderId="3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H108"/>
  <sheetViews>
    <sheetView tabSelected="1" zoomScale="30" zoomScaleNormal="30" workbookViewId="0">
      <pane xSplit="5" ySplit="16" topLeftCell="F17" activePane="bottomRight" state="frozen"/>
      <selection pane="topRight" activeCell="F1" sqref="F1"/>
      <selection pane="bottomLeft" activeCell="A17" sqref="A17"/>
      <selection pane="bottomRight" activeCell="B2" sqref="B2:AG45"/>
    </sheetView>
  </sheetViews>
  <sheetFormatPr baseColWidth="10" defaultColWidth="11" defaultRowHeight="21" x14ac:dyDescent="0.25"/>
  <cols>
    <col min="1" max="1" width="1.85546875" style="1" customWidth="1"/>
    <col min="2" max="2" width="28.42578125" style="2" customWidth="1"/>
    <col min="3" max="3" width="190.5703125" style="1" customWidth="1"/>
    <col min="4" max="4" width="29.42578125" style="53" customWidth="1"/>
    <col min="5" max="5" width="27.7109375" style="1" customWidth="1"/>
    <col min="6" max="6" width="11.140625" style="1" customWidth="1"/>
    <col min="7" max="13" width="11.5703125" style="1" customWidth="1"/>
    <col min="14" max="14" width="16.85546875" style="1" customWidth="1"/>
    <col min="15" max="15" width="12" style="1" customWidth="1"/>
    <col min="16" max="16" width="11.5703125" style="1" customWidth="1"/>
    <col min="17" max="25" width="12" style="1" customWidth="1"/>
    <col min="26" max="26" width="11.5703125" style="1" customWidth="1"/>
    <col min="27" max="27" width="13" style="1" customWidth="1"/>
    <col min="28" max="33" width="13.42578125" style="1" customWidth="1"/>
    <col min="34" max="34" width="37.28515625" style="1" customWidth="1"/>
    <col min="35" max="35" width="3.85546875" style="1" customWidth="1"/>
    <col min="36" max="16384" width="11" style="1"/>
  </cols>
  <sheetData>
    <row r="2" spans="2:34" ht="101.25" customHeight="1" x14ac:dyDescent="0.25">
      <c r="B2" s="45"/>
      <c r="C2" s="49" t="s">
        <v>129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43"/>
    </row>
    <row r="3" spans="2:34" ht="41.25" customHeight="1" x14ac:dyDescent="0.25">
      <c r="B3" s="46"/>
      <c r="C3" s="47" t="s">
        <v>133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4"/>
    </row>
    <row r="5" spans="2:34" ht="26.25" x14ac:dyDescent="0.4">
      <c r="B5" s="64" t="s">
        <v>1</v>
      </c>
      <c r="C5" s="65" t="s">
        <v>90</v>
      </c>
    </row>
    <row r="6" spans="2:34" ht="26.25" x14ac:dyDescent="0.4">
      <c r="B6" s="64"/>
      <c r="C6" s="64" t="s">
        <v>89</v>
      </c>
    </row>
    <row r="7" spans="2:34" ht="26.25" x14ac:dyDescent="0.4">
      <c r="B7" s="64" t="s">
        <v>2</v>
      </c>
      <c r="C7" s="64" t="s">
        <v>91</v>
      </c>
    </row>
    <row r="8" spans="2:34" ht="26.25" x14ac:dyDescent="0.4">
      <c r="B8" s="64" t="s">
        <v>14</v>
      </c>
      <c r="C8" s="66">
        <v>45460</v>
      </c>
    </row>
    <row r="9" spans="2:34" ht="26.25" x14ac:dyDescent="0.4">
      <c r="B9" s="64"/>
      <c r="C9" s="64"/>
    </row>
    <row r="10" spans="2:34" ht="26.25" x14ac:dyDescent="0.4">
      <c r="B10" s="64" t="s">
        <v>130</v>
      </c>
      <c r="C10" s="64"/>
    </row>
    <row r="11" spans="2:34" ht="26.25" x14ac:dyDescent="0.4">
      <c r="B11" s="67" t="s">
        <v>77</v>
      </c>
      <c r="C11" s="66">
        <v>45491</v>
      </c>
    </row>
    <row r="12" spans="2:34" ht="26.25" x14ac:dyDescent="0.4">
      <c r="B12" s="68" t="s">
        <v>78</v>
      </c>
      <c r="C12" s="66">
        <f>+C11+6</f>
        <v>45497</v>
      </c>
    </row>
    <row r="13" spans="2:34" x14ac:dyDescent="0.35">
      <c r="B13" s="6"/>
      <c r="C13" s="4"/>
    </row>
    <row r="14" spans="2:34" ht="42" customHeight="1" x14ac:dyDescent="0.25">
      <c r="B14" s="55" t="s">
        <v>3</v>
      </c>
      <c r="C14" s="56" t="s">
        <v>127</v>
      </c>
      <c r="D14" s="57" t="s">
        <v>128</v>
      </c>
      <c r="E14" s="57" t="s">
        <v>5</v>
      </c>
      <c r="F14" s="69" t="s">
        <v>15</v>
      </c>
      <c r="G14" s="70"/>
      <c r="H14" s="70"/>
      <c r="I14" s="70"/>
      <c r="J14" s="70"/>
      <c r="K14" s="70"/>
      <c r="L14" s="70"/>
      <c r="M14" s="69" t="s">
        <v>16</v>
      </c>
      <c r="N14" s="70"/>
      <c r="O14" s="70"/>
      <c r="P14" s="70"/>
      <c r="Q14" s="70"/>
      <c r="R14" s="70"/>
      <c r="S14" s="56"/>
      <c r="T14" s="70" t="s">
        <v>169</v>
      </c>
      <c r="U14" s="70"/>
      <c r="V14" s="70"/>
      <c r="W14" s="70"/>
      <c r="X14" s="70"/>
      <c r="Y14" s="70"/>
      <c r="Z14" s="56"/>
      <c r="AA14" s="70" t="s">
        <v>168</v>
      </c>
      <c r="AB14" s="70"/>
      <c r="AC14" s="70"/>
      <c r="AD14" s="70"/>
      <c r="AE14" s="70"/>
      <c r="AF14" s="70"/>
      <c r="AG14" s="56"/>
      <c r="AH14" s="40"/>
    </row>
    <row r="15" spans="2:34" x14ac:dyDescent="0.25">
      <c r="B15" s="58"/>
      <c r="C15" s="59"/>
      <c r="D15" s="60"/>
      <c r="E15" s="60"/>
      <c r="F15" s="38" t="s">
        <v>6</v>
      </c>
      <c r="G15" s="9" t="s">
        <v>7</v>
      </c>
      <c r="H15" s="9" t="s">
        <v>8</v>
      </c>
      <c r="I15" s="9" t="s">
        <v>9</v>
      </c>
      <c r="J15" s="9" t="s">
        <v>10</v>
      </c>
      <c r="K15" s="9" t="s">
        <v>11</v>
      </c>
      <c r="L15" s="9" t="s">
        <v>12</v>
      </c>
      <c r="M15" s="38" t="s">
        <v>6</v>
      </c>
      <c r="N15" s="9" t="s">
        <v>7</v>
      </c>
      <c r="O15" s="9" t="s">
        <v>8</v>
      </c>
      <c r="P15" s="9" t="s">
        <v>9</v>
      </c>
      <c r="Q15" s="9" t="s">
        <v>10</v>
      </c>
      <c r="R15" s="9" t="s">
        <v>11</v>
      </c>
      <c r="S15" s="39" t="s">
        <v>12</v>
      </c>
      <c r="T15" s="9" t="s">
        <v>6</v>
      </c>
      <c r="U15" s="9" t="s">
        <v>7</v>
      </c>
      <c r="V15" s="9" t="s">
        <v>8</v>
      </c>
      <c r="W15" s="9" t="s">
        <v>9</v>
      </c>
      <c r="X15" s="9" t="s">
        <v>10</v>
      </c>
      <c r="Y15" s="9" t="s">
        <v>11</v>
      </c>
      <c r="Z15" s="39" t="s">
        <v>12</v>
      </c>
      <c r="AA15" s="9" t="s">
        <v>6</v>
      </c>
      <c r="AB15" s="9" t="s">
        <v>7</v>
      </c>
      <c r="AC15" s="9" t="s">
        <v>8</v>
      </c>
      <c r="AD15" s="9" t="s">
        <v>9</v>
      </c>
      <c r="AE15" s="9" t="s">
        <v>10</v>
      </c>
      <c r="AF15" s="9" t="s">
        <v>11</v>
      </c>
      <c r="AG15" s="39" t="s">
        <v>12</v>
      </c>
      <c r="AH15" s="41" t="s">
        <v>13</v>
      </c>
    </row>
    <row r="16" spans="2:34" ht="26.25" x14ac:dyDescent="0.4">
      <c r="B16" s="61"/>
      <c r="C16" s="62"/>
      <c r="D16" s="63"/>
      <c r="E16" s="63"/>
      <c r="F16" s="71">
        <f t="shared" ref="F16:K16" si="0">+G16-1</f>
        <v>45484</v>
      </c>
      <c r="G16" s="72">
        <f t="shared" si="0"/>
        <v>45485</v>
      </c>
      <c r="H16" s="72">
        <f t="shared" si="0"/>
        <v>45486</v>
      </c>
      <c r="I16" s="72">
        <f t="shared" si="0"/>
        <v>45487</v>
      </c>
      <c r="J16" s="72">
        <f t="shared" si="0"/>
        <v>45488</v>
      </c>
      <c r="K16" s="72">
        <f t="shared" si="0"/>
        <v>45489</v>
      </c>
      <c r="L16" s="72">
        <f>+M16-1</f>
        <v>45490</v>
      </c>
      <c r="M16" s="71">
        <f>C11</f>
        <v>45491</v>
      </c>
      <c r="N16" s="54">
        <f t="shared" ref="N16:AG16" si="1">+M16+1</f>
        <v>45492</v>
      </c>
      <c r="O16" s="72">
        <f t="shared" si="1"/>
        <v>45493</v>
      </c>
      <c r="P16" s="72">
        <f t="shared" si="1"/>
        <v>45494</v>
      </c>
      <c r="Q16" s="72">
        <f t="shared" si="1"/>
        <v>45495</v>
      </c>
      <c r="R16" s="72">
        <f t="shared" si="1"/>
        <v>45496</v>
      </c>
      <c r="S16" s="73">
        <f t="shared" si="1"/>
        <v>45497</v>
      </c>
      <c r="T16" s="72">
        <f t="shared" si="1"/>
        <v>45498</v>
      </c>
      <c r="U16" s="72">
        <f t="shared" si="1"/>
        <v>45499</v>
      </c>
      <c r="V16" s="72">
        <f t="shared" si="1"/>
        <v>45500</v>
      </c>
      <c r="W16" s="72">
        <f t="shared" si="1"/>
        <v>45501</v>
      </c>
      <c r="X16" s="72">
        <f t="shared" si="1"/>
        <v>45502</v>
      </c>
      <c r="Y16" s="72">
        <f t="shared" si="1"/>
        <v>45503</v>
      </c>
      <c r="Z16" s="73">
        <f t="shared" si="1"/>
        <v>45504</v>
      </c>
      <c r="AA16" s="72">
        <f t="shared" si="1"/>
        <v>45505</v>
      </c>
      <c r="AB16" s="72">
        <f t="shared" si="1"/>
        <v>45506</v>
      </c>
      <c r="AC16" s="72">
        <f t="shared" si="1"/>
        <v>45507</v>
      </c>
      <c r="AD16" s="72">
        <f t="shared" si="1"/>
        <v>45508</v>
      </c>
      <c r="AE16" s="72">
        <f t="shared" si="1"/>
        <v>45509</v>
      </c>
      <c r="AF16" s="72">
        <f t="shared" si="1"/>
        <v>45510</v>
      </c>
      <c r="AG16" s="73">
        <f t="shared" si="1"/>
        <v>45511</v>
      </c>
      <c r="AH16" s="42"/>
    </row>
    <row r="17" spans="2:34" s="81" customFormat="1" ht="28.5" x14ac:dyDescent="0.45">
      <c r="B17" s="74">
        <v>0</v>
      </c>
      <c r="C17" s="75" t="s">
        <v>170</v>
      </c>
      <c r="D17" s="76"/>
      <c r="E17" s="77"/>
      <c r="F17" s="78"/>
      <c r="G17" s="78"/>
      <c r="H17" s="78"/>
      <c r="I17" s="78"/>
      <c r="J17" s="78"/>
      <c r="K17" s="78"/>
      <c r="L17" s="78"/>
      <c r="M17" s="79"/>
      <c r="N17" s="78"/>
      <c r="O17" s="78"/>
      <c r="P17" s="78"/>
      <c r="Q17" s="78"/>
      <c r="R17" s="78"/>
      <c r="S17" s="77"/>
      <c r="T17" s="78"/>
      <c r="U17" s="78"/>
      <c r="V17" s="78"/>
      <c r="W17" s="78"/>
      <c r="X17" s="78"/>
      <c r="Y17" s="78"/>
      <c r="Z17" s="77"/>
      <c r="AA17" s="78"/>
      <c r="AB17" s="78"/>
      <c r="AC17" s="78"/>
      <c r="AD17" s="78"/>
      <c r="AE17" s="78"/>
      <c r="AF17" s="78"/>
      <c r="AG17" s="77"/>
      <c r="AH17" s="80"/>
    </row>
    <row r="18" spans="2:34" s="81" customFormat="1" ht="28.5" x14ac:dyDescent="0.45">
      <c r="B18" s="82"/>
      <c r="C18" s="83" t="s">
        <v>141</v>
      </c>
      <c r="D18" s="84"/>
      <c r="E18" s="85"/>
      <c r="F18" s="86"/>
      <c r="G18" s="86"/>
      <c r="H18" s="86"/>
      <c r="I18" s="86"/>
      <c r="J18" s="86"/>
      <c r="K18" s="86"/>
      <c r="L18" s="86"/>
      <c r="M18" s="87"/>
      <c r="N18" s="86"/>
      <c r="O18" s="88"/>
      <c r="P18" s="88"/>
      <c r="Q18" s="88"/>
      <c r="R18" s="88"/>
      <c r="S18" s="89"/>
      <c r="T18" s="88"/>
      <c r="U18" s="88"/>
      <c r="V18" s="88"/>
      <c r="W18" s="88"/>
      <c r="X18" s="88"/>
      <c r="Y18" s="88"/>
      <c r="Z18" s="89"/>
      <c r="AA18" s="88"/>
      <c r="AB18" s="88"/>
      <c r="AC18" s="86"/>
      <c r="AD18" s="86"/>
      <c r="AE18" s="86"/>
      <c r="AF18" s="86"/>
      <c r="AG18" s="85"/>
      <c r="AH18" s="80"/>
    </row>
    <row r="19" spans="2:34" s="81" customFormat="1" ht="28.5" x14ac:dyDescent="0.45">
      <c r="B19" s="82"/>
      <c r="C19" s="85" t="s">
        <v>155</v>
      </c>
      <c r="D19" s="84"/>
      <c r="E19" s="90"/>
      <c r="F19" s="91" t="s">
        <v>12</v>
      </c>
      <c r="G19" s="91" t="s">
        <v>12</v>
      </c>
      <c r="H19" s="91" t="s">
        <v>12</v>
      </c>
      <c r="I19" s="91" t="s">
        <v>12</v>
      </c>
      <c r="J19" s="91" t="s">
        <v>12</v>
      </c>
      <c r="K19" s="91" t="s">
        <v>12</v>
      </c>
      <c r="L19" s="91" t="s">
        <v>12</v>
      </c>
      <c r="M19" s="92" t="s">
        <v>12</v>
      </c>
      <c r="N19" s="93" t="s">
        <v>12</v>
      </c>
      <c r="O19" s="93" t="s">
        <v>12</v>
      </c>
      <c r="P19" s="93" t="s">
        <v>12</v>
      </c>
      <c r="Q19" s="93" t="s">
        <v>12</v>
      </c>
      <c r="R19" s="93" t="s">
        <v>12</v>
      </c>
      <c r="S19" s="94" t="s">
        <v>12</v>
      </c>
      <c r="T19" s="93" t="s">
        <v>12</v>
      </c>
      <c r="U19" s="93" t="s">
        <v>12</v>
      </c>
      <c r="V19" s="93" t="s">
        <v>12</v>
      </c>
      <c r="W19" s="93" t="s">
        <v>12</v>
      </c>
      <c r="X19" s="93" t="s">
        <v>12</v>
      </c>
      <c r="Y19" s="93" t="s">
        <v>12</v>
      </c>
      <c r="Z19" s="94" t="s">
        <v>12</v>
      </c>
      <c r="AA19" s="93" t="s">
        <v>12</v>
      </c>
      <c r="AB19" s="93" t="s">
        <v>12</v>
      </c>
      <c r="AC19" s="88" t="s">
        <v>12</v>
      </c>
      <c r="AD19" s="88" t="s">
        <v>12</v>
      </c>
      <c r="AE19" s="88" t="s">
        <v>12</v>
      </c>
      <c r="AF19" s="88" t="s">
        <v>12</v>
      </c>
      <c r="AG19" s="89" t="s">
        <v>12</v>
      </c>
      <c r="AH19" s="80"/>
    </row>
    <row r="20" spans="2:34" s="81" customFormat="1" ht="28.5" x14ac:dyDescent="0.45">
      <c r="B20" s="82"/>
      <c r="C20" s="85" t="s">
        <v>172</v>
      </c>
      <c r="D20" s="84"/>
      <c r="E20" s="90"/>
      <c r="F20" s="91" t="s">
        <v>12</v>
      </c>
      <c r="G20" s="91" t="s">
        <v>12</v>
      </c>
      <c r="H20" s="91" t="s">
        <v>12</v>
      </c>
      <c r="I20" s="91" t="s">
        <v>12</v>
      </c>
      <c r="J20" s="91" t="s">
        <v>12</v>
      </c>
      <c r="K20" s="91" t="s">
        <v>12</v>
      </c>
      <c r="L20" s="91" t="s">
        <v>12</v>
      </c>
      <c r="M20" s="92" t="s">
        <v>12</v>
      </c>
      <c r="N20" s="93" t="s">
        <v>12</v>
      </c>
      <c r="O20" s="93" t="s">
        <v>12</v>
      </c>
      <c r="P20" s="93" t="s">
        <v>12</v>
      </c>
      <c r="Q20" s="93" t="s">
        <v>12</v>
      </c>
      <c r="R20" s="93" t="s">
        <v>12</v>
      </c>
      <c r="S20" s="94" t="s">
        <v>12</v>
      </c>
      <c r="T20" s="93" t="s">
        <v>12</v>
      </c>
      <c r="U20" s="93" t="s">
        <v>12</v>
      </c>
      <c r="V20" s="93" t="s">
        <v>12</v>
      </c>
      <c r="W20" s="93" t="s">
        <v>12</v>
      </c>
      <c r="X20" s="93" t="s">
        <v>12</v>
      </c>
      <c r="Y20" s="93" t="s">
        <v>12</v>
      </c>
      <c r="Z20" s="94" t="s">
        <v>12</v>
      </c>
      <c r="AA20" s="93" t="s">
        <v>12</v>
      </c>
      <c r="AB20" s="93" t="s">
        <v>12</v>
      </c>
      <c r="AC20" s="88" t="s">
        <v>12</v>
      </c>
      <c r="AD20" s="88" t="s">
        <v>12</v>
      </c>
      <c r="AE20" s="88" t="s">
        <v>12</v>
      </c>
      <c r="AF20" s="88" t="s">
        <v>12</v>
      </c>
      <c r="AG20" s="89" t="s">
        <v>12</v>
      </c>
      <c r="AH20" s="80"/>
    </row>
    <row r="21" spans="2:34" s="81" customFormat="1" ht="28.5" x14ac:dyDescent="0.45">
      <c r="B21" s="82"/>
      <c r="C21" s="95" t="s">
        <v>173</v>
      </c>
      <c r="D21" s="84"/>
      <c r="E21" s="90"/>
      <c r="F21" s="91"/>
      <c r="G21" s="91"/>
      <c r="H21" s="91"/>
      <c r="I21" s="91"/>
      <c r="J21" s="91"/>
      <c r="K21" s="91"/>
      <c r="L21" s="91"/>
      <c r="M21" s="92"/>
      <c r="N21" s="93"/>
      <c r="O21" s="93"/>
      <c r="P21" s="93"/>
      <c r="Q21" s="93"/>
      <c r="R21" s="93"/>
      <c r="S21" s="94"/>
      <c r="T21" s="93" t="s">
        <v>12</v>
      </c>
      <c r="U21" s="93" t="s">
        <v>12</v>
      </c>
      <c r="V21" s="93" t="s">
        <v>12</v>
      </c>
      <c r="W21" s="93" t="s">
        <v>12</v>
      </c>
      <c r="X21" s="93" t="s">
        <v>12</v>
      </c>
      <c r="Y21" s="93" t="s">
        <v>12</v>
      </c>
      <c r="Z21" s="94" t="s">
        <v>12</v>
      </c>
      <c r="AA21" s="93" t="s">
        <v>12</v>
      </c>
      <c r="AB21" s="93" t="s">
        <v>12</v>
      </c>
      <c r="AC21" s="88" t="s">
        <v>12</v>
      </c>
      <c r="AD21" s="88" t="s">
        <v>12</v>
      </c>
      <c r="AE21" s="88" t="s">
        <v>12</v>
      </c>
      <c r="AF21" s="88" t="s">
        <v>12</v>
      </c>
      <c r="AG21" s="89" t="s">
        <v>12</v>
      </c>
      <c r="AH21" s="80"/>
    </row>
    <row r="22" spans="2:34" s="81" customFormat="1" ht="28.5" x14ac:dyDescent="0.45">
      <c r="B22" s="82"/>
      <c r="C22" s="85" t="s">
        <v>171</v>
      </c>
      <c r="D22" s="84"/>
      <c r="E22" s="90"/>
      <c r="F22" s="91" t="s">
        <v>12</v>
      </c>
      <c r="G22" s="91" t="s">
        <v>12</v>
      </c>
      <c r="H22" s="91" t="s">
        <v>12</v>
      </c>
      <c r="I22" s="91" t="s">
        <v>12</v>
      </c>
      <c r="J22" s="91" t="s">
        <v>12</v>
      </c>
      <c r="K22" s="91" t="s">
        <v>12</v>
      </c>
      <c r="L22" s="91" t="s">
        <v>12</v>
      </c>
      <c r="M22" s="92" t="s">
        <v>12</v>
      </c>
      <c r="N22" s="93" t="s">
        <v>12</v>
      </c>
      <c r="O22" s="93" t="s">
        <v>12</v>
      </c>
      <c r="P22" s="93" t="s">
        <v>12</v>
      </c>
      <c r="Q22" s="93" t="s">
        <v>12</v>
      </c>
      <c r="R22" s="93" t="s">
        <v>12</v>
      </c>
      <c r="S22" s="94" t="s">
        <v>12</v>
      </c>
      <c r="T22" s="93" t="s">
        <v>12</v>
      </c>
      <c r="U22" s="93" t="s">
        <v>12</v>
      </c>
      <c r="V22" s="93" t="s">
        <v>12</v>
      </c>
      <c r="W22" s="93" t="s">
        <v>12</v>
      </c>
      <c r="X22" s="93" t="s">
        <v>12</v>
      </c>
      <c r="Y22" s="93" t="s">
        <v>12</v>
      </c>
      <c r="Z22" s="94" t="s">
        <v>12</v>
      </c>
      <c r="AA22" s="93" t="s">
        <v>12</v>
      </c>
      <c r="AB22" s="93" t="s">
        <v>12</v>
      </c>
      <c r="AC22" s="88" t="s">
        <v>12</v>
      </c>
      <c r="AD22" s="88" t="s">
        <v>12</v>
      </c>
      <c r="AE22" s="88" t="s">
        <v>12</v>
      </c>
      <c r="AF22" s="88" t="s">
        <v>12</v>
      </c>
      <c r="AG22" s="89" t="s">
        <v>12</v>
      </c>
      <c r="AH22" s="80"/>
    </row>
    <row r="23" spans="2:34" s="81" customFormat="1" ht="28.5" x14ac:dyDescent="0.45">
      <c r="B23" s="82"/>
      <c r="C23" s="85" t="s">
        <v>156</v>
      </c>
      <c r="D23" s="84"/>
      <c r="E23" s="90"/>
      <c r="F23" s="91" t="s">
        <v>12</v>
      </c>
      <c r="G23" s="91" t="s">
        <v>12</v>
      </c>
      <c r="H23" s="91" t="s">
        <v>12</v>
      </c>
      <c r="I23" s="91" t="s">
        <v>12</v>
      </c>
      <c r="J23" s="91" t="s">
        <v>12</v>
      </c>
      <c r="K23" s="91" t="s">
        <v>12</v>
      </c>
      <c r="L23" s="91" t="s">
        <v>12</v>
      </c>
      <c r="M23" s="92" t="s">
        <v>12</v>
      </c>
      <c r="N23" s="93" t="s">
        <v>12</v>
      </c>
      <c r="O23" s="93" t="s">
        <v>12</v>
      </c>
      <c r="P23" s="93" t="s">
        <v>12</v>
      </c>
      <c r="Q23" s="93" t="s">
        <v>12</v>
      </c>
      <c r="R23" s="93" t="s">
        <v>12</v>
      </c>
      <c r="S23" s="94" t="s">
        <v>12</v>
      </c>
      <c r="T23" s="93"/>
      <c r="U23" s="93"/>
      <c r="V23" s="93"/>
      <c r="W23" s="93"/>
      <c r="X23" s="93"/>
      <c r="Y23" s="93"/>
      <c r="Z23" s="94"/>
      <c r="AA23" s="93"/>
      <c r="AB23" s="93"/>
      <c r="AC23" s="88"/>
      <c r="AD23" s="88"/>
      <c r="AE23" s="88"/>
      <c r="AF23" s="88"/>
      <c r="AG23" s="89"/>
      <c r="AH23" s="80"/>
    </row>
    <row r="24" spans="2:34" s="81" customFormat="1" ht="28.5" x14ac:dyDescent="0.45">
      <c r="B24" s="82"/>
      <c r="C24" s="85" t="s">
        <v>146</v>
      </c>
      <c r="D24" s="84"/>
      <c r="E24" s="90"/>
      <c r="F24" s="91" t="s">
        <v>12</v>
      </c>
      <c r="G24" s="91" t="s">
        <v>12</v>
      </c>
      <c r="H24" s="91" t="s">
        <v>12</v>
      </c>
      <c r="I24" s="91" t="s">
        <v>12</v>
      </c>
      <c r="J24" s="91" t="s">
        <v>12</v>
      </c>
      <c r="K24" s="91" t="s">
        <v>12</v>
      </c>
      <c r="L24" s="91" t="s">
        <v>12</v>
      </c>
      <c r="M24" s="92" t="s">
        <v>12</v>
      </c>
      <c r="N24" s="93" t="s">
        <v>12</v>
      </c>
      <c r="O24" s="93" t="s">
        <v>12</v>
      </c>
      <c r="P24" s="93" t="s">
        <v>12</v>
      </c>
      <c r="Q24" s="93" t="s">
        <v>12</v>
      </c>
      <c r="R24" s="93" t="s">
        <v>12</v>
      </c>
      <c r="S24" s="94" t="s">
        <v>12</v>
      </c>
      <c r="T24" s="93" t="s">
        <v>12</v>
      </c>
      <c r="U24" s="93" t="s">
        <v>12</v>
      </c>
      <c r="V24" s="93" t="s">
        <v>12</v>
      </c>
      <c r="W24" s="93" t="s">
        <v>12</v>
      </c>
      <c r="X24" s="93" t="s">
        <v>12</v>
      </c>
      <c r="Y24" s="93" t="s">
        <v>12</v>
      </c>
      <c r="Z24" s="94" t="s">
        <v>12</v>
      </c>
      <c r="AA24" s="93" t="s">
        <v>12</v>
      </c>
      <c r="AB24" s="93" t="s">
        <v>12</v>
      </c>
      <c r="AC24" s="88" t="s">
        <v>12</v>
      </c>
      <c r="AD24" s="88" t="s">
        <v>12</v>
      </c>
      <c r="AE24" s="88" t="s">
        <v>12</v>
      </c>
      <c r="AF24" s="88" t="s">
        <v>12</v>
      </c>
      <c r="AG24" s="89" t="s">
        <v>12</v>
      </c>
      <c r="AH24" s="80"/>
    </row>
    <row r="25" spans="2:34" s="81" customFormat="1" ht="28.5" x14ac:dyDescent="0.45">
      <c r="B25" s="82"/>
      <c r="C25" s="85" t="s">
        <v>147</v>
      </c>
      <c r="D25" s="84"/>
      <c r="E25" s="90"/>
      <c r="F25" s="93"/>
      <c r="G25" s="93"/>
      <c r="H25" s="93"/>
      <c r="I25" s="93"/>
      <c r="J25" s="93"/>
      <c r="K25" s="93"/>
      <c r="L25" s="93"/>
      <c r="M25" s="92"/>
      <c r="N25" s="93"/>
      <c r="O25" s="93"/>
      <c r="P25" s="93"/>
      <c r="Q25" s="93"/>
      <c r="R25" s="93"/>
      <c r="S25" s="94"/>
      <c r="T25" s="93" t="s">
        <v>12</v>
      </c>
      <c r="U25" s="93" t="s">
        <v>12</v>
      </c>
      <c r="V25" s="93" t="s">
        <v>12</v>
      </c>
      <c r="W25" s="93" t="s">
        <v>12</v>
      </c>
      <c r="X25" s="93" t="s">
        <v>12</v>
      </c>
      <c r="Y25" s="93" t="s">
        <v>12</v>
      </c>
      <c r="Z25" s="94" t="s">
        <v>12</v>
      </c>
      <c r="AA25" s="93" t="s">
        <v>12</v>
      </c>
      <c r="AB25" s="93" t="s">
        <v>12</v>
      </c>
      <c r="AC25" s="88" t="s">
        <v>12</v>
      </c>
      <c r="AD25" s="88" t="s">
        <v>12</v>
      </c>
      <c r="AE25" s="88" t="s">
        <v>12</v>
      </c>
      <c r="AF25" s="88" t="s">
        <v>12</v>
      </c>
      <c r="AG25" s="89" t="s">
        <v>12</v>
      </c>
      <c r="AH25" s="80"/>
    </row>
    <row r="26" spans="2:34" s="81" customFormat="1" ht="28.5" x14ac:dyDescent="0.45">
      <c r="B26" s="82"/>
      <c r="C26" s="85" t="s">
        <v>157</v>
      </c>
      <c r="D26" s="84"/>
      <c r="E26" s="90"/>
      <c r="F26" s="91" t="s">
        <v>12</v>
      </c>
      <c r="G26" s="91" t="s">
        <v>12</v>
      </c>
      <c r="H26" s="91" t="s">
        <v>12</v>
      </c>
      <c r="I26" s="91" t="s">
        <v>12</v>
      </c>
      <c r="J26" s="91" t="s">
        <v>12</v>
      </c>
      <c r="K26" s="91" t="s">
        <v>12</v>
      </c>
      <c r="L26" s="91" t="s">
        <v>12</v>
      </c>
      <c r="M26" s="92" t="s">
        <v>12</v>
      </c>
      <c r="N26" s="93" t="s">
        <v>12</v>
      </c>
      <c r="O26" s="93" t="s">
        <v>12</v>
      </c>
      <c r="P26" s="93" t="s">
        <v>12</v>
      </c>
      <c r="Q26" s="93" t="s">
        <v>12</v>
      </c>
      <c r="R26" s="93" t="s">
        <v>12</v>
      </c>
      <c r="S26" s="94" t="s">
        <v>12</v>
      </c>
      <c r="T26" s="93" t="s">
        <v>12</v>
      </c>
      <c r="U26" s="93" t="s">
        <v>12</v>
      </c>
      <c r="V26" s="93" t="s">
        <v>12</v>
      </c>
      <c r="W26" s="93" t="s">
        <v>12</v>
      </c>
      <c r="X26" s="93" t="s">
        <v>12</v>
      </c>
      <c r="Y26" s="93" t="s">
        <v>12</v>
      </c>
      <c r="Z26" s="94" t="s">
        <v>12</v>
      </c>
      <c r="AA26" s="93" t="s">
        <v>12</v>
      </c>
      <c r="AB26" s="93" t="s">
        <v>12</v>
      </c>
      <c r="AC26" s="88" t="s">
        <v>12</v>
      </c>
      <c r="AD26" s="88" t="s">
        <v>12</v>
      </c>
      <c r="AE26" s="88" t="s">
        <v>12</v>
      </c>
      <c r="AF26" s="88" t="s">
        <v>12</v>
      </c>
      <c r="AG26" s="89" t="s">
        <v>12</v>
      </c>
      <c r="AH26" s="80"/>
    </row>
    <row r="27" spans="2:34" s="81" customFormat="1" ht="28.5" x14ac:dyDescent="0.45">
      <c r="B27" s="82"/>
      <c r="C27" s="83" t="s">
        <v>142</v>
      </c>
      <c r="D27" s="84"/>
      <c r="E27" s="90"/>
      <c r="F27" s="91"/>
      <c r="G27" s="91"/>
      <c r="H27" s="91"/>
      <c r="I27" s="91"/>
      <c r="J27" s="91"/>
      <c r="K27" s="91"/>
      <c r="L27" s="91"/>
      <c r="M27" s="92"/>
      <c r="N27" s="93"/>
      <c r="O27" s="93"/>
      <c r="P27" s="93"/>
      <c r="Q27" s="93"/>
      <c r="R27" s="93"/>
      <c r="S27" s="94"/>
      <c r="T27" s="93"/>
      <c r="U27" s="93"/>
      <c r="V27" s="93"/>
      <c r="W27" s="93"/>
      <c r="X27" s="93"/>
      <c r="Y27" s="93"/>
      <c r="Z27" s="94"/>
      <c r="AA27" s="93"/>
      <c r="AB27" s="93"/>
      <c r="AC27" s="88"/>
      <c r="AD27" s="88"/>
      <c r="AE27" s="88"/>
      <c r="AF27" s="88"/>
      <c r="AG27" s="89"/>
      <c r="AH27" s="80"/>
    </row>
    <row r="28" spans="2:34" s="81" customFormat="1" ht="28.5" x14ac:dyDescent="0.45">
      <c r="B28" s="82"/>
      <c r="C28" s="85" t="s">
        <v>148</v>
      </c>
      <c r="D28" s="84"/>
      <c r="E28" s="90"/>
      <c r="F28" s="91"/>
      <c r="G28" s="91"/>
      <c r="H28" s="91"/>
      <c r="I28" s="91"/>
      <c r="J28" s="91"/>
      <c r="K28" s="91"/>
      <c r="L28" s="91"/>
      <c r="M28" s="92" t="s">
        <v>12</v>
      </c>
      <c r="N28" s="93" t="s">
        <v>12</v>
      </c>
      <c r="O28" s="93" t="s">
        <v>12</v>
      </c>
      <c r="P28" s="93" t="s">
        <v>12</v>
      </c>
      <c r="Q28" s="93" t="s">
        <v>12</v>
      </c>
      <c r="R28" s="93" t="s">
        <v>12</v>
      </c>
      <c r="S28" s="94" t="s">
        <v>12</v>
      </c>
      <c r="T28" s="93" t="s">
        <v>12</v>
      </c>
      <c r="U28" s="93" t="s">
        <v>12</v>
      </c>
      <c r="V28" s="93" t="s">
        <v>12</v>
      </c>
      <c r="W28" s="93" t="s">
        <v>12</v>
      </c>
      <c r="X28" s="93" t="s">
        <v>12</v>
      </c>
      <c r="Y28" s="93" t="s">
        <v>12</v>
      </c>
      <c r="Z28" s="94" t="s">
        <v>12</v>
      </c>
      <c r="AA28" s="93" t="s">
        <v>12</v>
      </c>
      <c r="AB28" s="93" t="s">
        <v>12</v>
      </c>
      <c r="AC28" s="88" t="s">
        <v>12</v>
      </c>
      <c r="AD28" s="88" t="s">
        <v>12</v>
      </c>
      <c r="AE28" s="88" t="s">
        <v>12</v>
      </c>
      <c r="AF28" s="88" t="s">
        <v>12</v>
      </c>
      <c r="AG28" s="89" t="s">
        <v>12</v>
      </c>
      <c r="AH28" s="80"/>
    </row>
    <row r="29" spans="2:34" s="81" customFormat="1" ht="28.5" x14ac:dyDescent="0.45">
      <c r="B29" s="82"/>
      <c r="C29" s="85" t="s">
        <v>149</v>
      </c>
      <c r="D29" s="84"/>
      <c r="E29" s="90"/>
      <c r="F29" s="91"/>
      <c r="G29" s="91"/>
      <c r="H29" s="91"/>
      <c r="I29" s="91"/>
      <c r="J29" s="91"/>
      <c r="K29" s="91"/>
      <c r="L29" s="91"/>
      <c r="M29" s="92" t="s">
        <v>12</v>
      </c>
      <c r="N29" s="93" t="s">
        <v>12</v>
      </c>
      <c r="O29" s="93" t="s">
        <v>12</v>
      </c>
      <c r="P29" s="93" t="s">
        <v>12</v>
      </c>
      <c r="Q29" s="93" t="s">
        <v>12</v>
      </c>
      <c r="R29" s="93" t="s">
        <v>12</v>
      </c>
      <c r="S29" s="94" t="s">
        <v>12</v>
      </c>
      <c r="T29" s="93" t="s">
        <v>12</v>
      </c>
      <c r="U29" s="93" t="s">
        <v>12</v>
      </c>
      <c r="V29" s="93" t="s">
        <v>12</v>
      </c>
      <c r="W29" s="93" t="s">
        <v>12</v>
      </c>
      <c r="X29" s="93" t="s">
        <v>12</v>
      </c>
      <c r="Y29" s="93" t="s">
        <v>12</v>
      </c>
      <c r="Z29" s="94" t="s">
        <v>12</v>
      </c>
      <c r="AA29" s="93" t="s">
        <v>12</v>
      </c>
      <c r="AB29" s="93" t="s">
        <v>12</v>
      </c>
      <c r="AC29" s="88" t="s">
        <v>12</v>
      </c>
      <c r="AD29" s="88" t="s">
        <v>12</v>
      </c>
      <c r="AE29" s="88" t="s">
        <v>12</v>
      </c>
      <c r="AF29" s="88" t="s">
        <v>12</v>
      </c>
      <c r="AG29" s="89" t="s">
        <v>12</v>
      </c>
      <c r="AH29" s="80"/>
    </row>
    <row r="30" spans="2:34" s="81" customFormat="1" ht="28.5" x14ac:dyDescent="0.45">
      <c r="B30" s="82"/>
      <c r="C30" s="85" t="s">
        <v>150</v>
      </c>
      <c r="D30" s="84"/>
      <c r="E30" s="90"/>
      <c r="F30" s="91"/>
      <c r="G30" s="91"/>
      <c r="H30" s="91"/>
      <c r="I30" s="91"/>
      <c r="J30" s="91"/>
      <c r="K30" s="91"/>
      <c r="L30" s="91"/>
      <c r="M30" s="92" t="s">
        <v>12</v>
      </c>
      <c r="N30" s="93" t="s">
        <v>12</v>
      </c>
      <c r="O30" s="93" t="s">
        <v>12</v>
      </c>
      <c r="P30" s="93" t="s">
        <v>12</v>
      </c>
      <c r="Q30" s="93" t="s">
        <v>12</v>
      </c>
      <c r="R30" s="93" t="s">
        <v>12</v>
      </c>
      <c r="S30" s="94" t="s">
        <v>12</v>
      </c>
      <c r="T30" s="93" t="s">
        <v>12</v>
      </c>
      <c r="U30" s="93" t="s">
        <v>12</v>
      </c>
      <c r="V30" s="93" t="s">
        <v>12</v>
      </c>
      <c r="W30" s="93" t="s">
        <v>12</v>
      </c>
      <c r="X30" s="93" t="s">
        <v>12</v>
      </c>
      <c r="Y30" s="93" t="s">
        <v>12</v>
      </c>
      <c r="Z30" s="94" t="s">
        <v>12</v>
      </c>
      <c r="AA30" s="93" t="s">
        <v>12</v>
      </c>
      <c r="AB30" s="93" t="s">
        <v>12</v>
      </c>
      <c r="AC30" s="88" t="s">
        <v>12</v>
      </c>
      <c r="AD30" s="88" t="s">
        <v>12</v>
      </c>
      <c r="AE30" s="88" t="s">
        <v>12</v>
      </c>
      <c r="AF30" s="88" t="s">
        <v>12</v>
      </c>
      <c r="AG30" s="89" t="s">
        <v>12</v>
      </c>
      <c r="AH30" s="80"/>
    </row>
    <row r="31" spans="2:34" s="81" customFormat="1" ht="28.5" x14ac:dyDescent="0.45">
      <c r="B31" s="82"/>
      <c r="C31" s="85" t="s">
        <v>151</v>
      </c>
      <c r="D31" s="84"/>
      <c r="E31" s="90"/>
      <c r="F31" s="91"/>
      <c r="G31" s="91"/>
      <c r="H31" s="91"/>
      <c r="I31" s="91"/>
      <c r="J31" s="91"/>
      <c r="K31" s="91"/>
      <c r="L31" s="91"/>
      <c r="M31" s="92" t="s">
        <v>12</v>
      </c>
      <c r="N31" s="93" t="s">
        <v>12</v>
      </c>
      <c r="O31" s="93" t="s">
        <v>12</v>
      </c>
      <c r="P31" s="93" t="s">
        <v>12</v>
      </c>
      <c r="Q31" s="93" t="s">
        <v>12</v>
      </c>
      <c r="R31" s="93" t="s">
        <v>12</v>
      </c>
      <c r="S31" s="94" t="s">
        <v>12</v>
      </c>
      <c r="T31" s="93" t="s">
        <v>12</v>
      </c>
      <c r="U31" s="93" t="s">
        <v>12</v>
      </c>
      <c r="V31" s="93" t="s">
        <v>12</v>
      </c>
      <c r="W31" s="93" t="s">
        <v>12</v>
      </c>
      <c r="X31" s="93" t="s">
        <v>12</v>
      </c>
      <c r="Y31" s="93" t="s">
        <v>12</v>
      </c>
      <c r="Z31" s="94" t="s">
        <v>12</v>
      </c>
      <c r="AA31" s="93" t="s">
        <v>12</v>
      </c>
      <c r="AB31" s="93" t="s">
        <v>12</v>
      </c>
      <c r="AC31" s="88" t="s">
        <v>12</v>
      </c>
      <c r="AD31" s="88" t="s">
        <v>12</v>
      </c>
      <c r="AE31" s="88" t="s">
        <v>12</v>
      </c>
      <c r="AF31" s="88" t="s">
        <v>12</v>
      </c>
      <c r="AG31" s="89" t="s">
        <v>12</v>
      </c>
      <c r="AH31" s="80"/>
    </row>
    <row r="32" spans="2:34" s="81" customFormat="1" ht="28.5" x14ac:dyDescent="0.45">
      <c r="B32" s="82"/>
      <c r="C32" s="85" t="s">
        <v>158</v>
      </c>
      <c r="D32" s="84"/>
      <c r="E32" s="90"/>
      <c r="F32" s="91"/>
      <c r="G32" s="91"/>
      <c r="H32" s="91"/>
      <c r="I32" s="91"/>
      <c r="J32" s="91"/>
      <c r="K32" s="91"/>
      <c r="L32" s="91"/>
      <c r="M32" s="92" t="s">
        <v>12</v>
      </c>
      <c r="N32" s="93" t="s">
        <v>12</v>
      </c>
      <c r="O32" s="93" t="s">
        <v>12</v>
      </c>
      <c r="P32" s="93" t="s">
        <v>12</v>
      </c>
      <c r="Q32" s="93" t="s">
        <v>12</v>
      </c>
      <c r="R32" s="93" t="s">
        <v>12</v>
      </c>
      <c r="S32" s="94" t="s">
        <v>12</v>
      </c>
      <c r="T32" s="93" t="s">
        <v>12</v>
      </c>
      <c r="U32" s="93" t="s">
        <v>12</v>
      </c>
      <c r="V32" s="93" t="s">
        <v>12</v>
      </c>
      <c r="W32" s="93" t="s">
        <v>12</v>
      </c>
      <c r="X32" s="93" t="s">
        <v>12</v>
      </c>
      <c r="Y32" s="93" t="s">
        <v>12</v>
      </c>
      <c r="Z32" s="94" t="s">
        <v>12</v>
      </c>
      <c r="AA32" s="93"/>
      <c r="AB32" s="93"/>
      <c r="AC32" s="88"/>
      <c r="AD32" s="88"/>
      <c r="AE32" s="88"/>
      <c r="AF32" s="88"/>
      <c r="AG32" s="89"/>
      <c r="AH32" s="80"/>
    </row>
    <row r="33" spans="2:34" s="81" customFormat="1" ht="28.5" x14ac:dyDescent="0.45">
      <c r="B33" s="82"/>
      <c r="C33" s="85" t="s">
        <v>176</v>
      </c>
      <c r="D33" s="84"/>
      <c r="E33" s="90"/>
      <c r="F33" s="91"/>
      <c r="G33" s="91"/>
      <c r="H33" s="91"/>
      <c r="I33" s="91"/>
      <c r="J33" s="91"/>
      <c r="K33" s="91"/>
      <c r="L33" s="91"/>
      <c r="M33" s="92" t="s">
        <v>12</v>
      </c>
      <c r="N33" s="93" t="s">
        <v>12</v>
      </c>
      <c r="O33" s="93" t="s">
        <v>12</v>
      </c>
      <c r="P33" s="93" t="s">
        <v>12</v>
      </c>
      <c r="Q33" s="93" t="s">
        <v>12</v>
      </c>
      <c r="R33" s="93" t="s">
        <v>12</v>
      </c>
      <c r="S33" s="94" t="s">
        <v>12</v>
      </c>
      <c r="T33" s="93" t="s">
        <v>12</v>
      </c>
      <c r="U33" s="93" t="s">
        <v>12</v>
      </c>
      <c r="V33" s="93" t="s">
        <v>12</v>
      </c>
      <c r="W33" s="93" t="s">
        <v>12</v>
      </c>
      <c r="X33" s="93" t="s">
        <v>12</v>
      </c>
      <c r="Y33" s="93" t="s">
        <v>12</v>
      </c>
      <c r="Z33" s="94" t="s">
        <v>12</v>
      </c>
      <c r="AA33" s="93"/>
      <c r="AB33" s="93"/>
      <c r="AC33" s="88"/>
      <c r="AD33" s="88"/>
      <c r="AE33" s="88"/>
      <c r="AF33" s="88"/>
      <c r="AG33" s="89"/>
      <c r="AH33" s="80"/>
    </row>
    <row r="34" spans="2:34" s="81" customFormat="1" ht="28.5" x14ac:dyDescent="0.45">
      <c r="B34" s="82"/>
      <c r="C34" s="85" t="s">
        <v>152</v>
      </c>
      <c r="D34" s="84"/>
      <c r="E34" s="90"/>
      <c r="F34" s="91"/>
      <c r="G34" s="91"/>
      <c r="H34" s="91"/>
      <c r="I34" s="91"/>
      <c r="J34" s="91"/>
      <c r="K34" s="91"/>
      <c r="L34" s="91"/>
      <c r="M34" s="92"/>
      <c r="N34" s="93"/>
      <c r="O34" s="93"/>
      <c r="P34" s="93"/>
      <c r="Q34" s="93"/>
      <c r="R34" s="93"/>
      <c r="S34" s="94"/>
      <c r="T34" s="93" t="s">
        <v>12</v>
      </c>
      <c r="U34" s="93" t="s">
        <v>12</v>
      </c>
      <c r="V34" s="93" t="s">
        <v>12</v>
      </c>
      <c r="W34" s="93" t="s">
        <v>12</v>
      </c>
      <c r="X34" s="93" t="s">
        <v>12</v>
      </c>
      <c r="Y34" s="93" t="s">
        <v>12</v>
      </c>
      <c r="Z34" s="94" t="s">
        <v>12</v>
      </c>
      <c r="AA34" s="93" t="s">
        <v>12</v>
      </c>
      <c r="AB34" s="93" t="s">
        <v>12</v>
      </c>
      <c r="AC34" s="88" t="s">
        <v>12</v>
      </c>
      <c r="AD34" s="88" t="s">
        <v>12</v>
      </c>
      <c r="AE34" s="88" t="s">
        <v>12</v>
      </c>
      <c r="AF34" s="88" t="s">
        <v>12</v>
      </c>
      <c r="AG34" s="89" t="s">
        <v>12</v>
      </c>
      <c r="AH34" s="80"/>
    </row>
    <row r="35" spans="2:34" s="81" customFormat="1" ht="28.5" x14ac:dyDescent="0.45">
      <c r="B35" s="82"/>
      <c r="C35" s="83" t="s">
        <v>143</v>
      </c>
      <c r="D35" s="84"/>
      <c r="E35" s="90"/>
      <c r="F35" s="93"/>
      <c r="G35" s="93"/>
      <c r="H35" s="93"/>
      <c r="I35" s="93"/>
      <c r="J35" s="93"/>
      <c r="K35" s="93"/>
      <c r="L35" s="93"/>
      <c r="M35" s="92"/>
      <c r="N35" s="93"/>
      <c r="O35" s="93"/>
      <c r="P35" s="93"/>
      <c r="Q35" s="93"/>
      <c r="R35" s="93"/>
      <c r="S35" s="94"/>
      <c r="T35" s="93"/>
      <c r="U35" s="93"/>
      <c r="V35" s="93"/>
      <c r="W35" s="93"/>
      <c r="X35" s="93"/>
      <c r="Y35" s="93"/>
      <c r="Z35" s="94"/>
      <c r="AA35" s="93"/>
      <c r="AB35" s="93"/>
      <c r="AC35" s="93"/>
      <c r="AD35" s="93"/>
      <c r="AE35" s="93"/>
      <c r="AF35" s="93"/>
      <c r="AG35" s="94"/>
      <c r="AH35" s="80"/>
    </row>
    <row r="36" spans="2:34" s="81" customFormat="1" ht="28.5" x14ac:dyDescent="0.45">
      <c r="B36" s="82"/>
      <c r="C36" s="85" t="s">
        <v>159</v>
      </c>
      <c r="D36" s="84"/>
      <c r="E36" s="90"/>
      <c r="F36" s="91"/>
      <c r="G36" s="91"/>
      <c r="H36" s="91"/>
      <c r="I36" s="91"/>
      <c r="J36" s="91"/>
      <c r="K36" s="91"/>
      <c r="L36" s="91"/>
      <c r="M36" s="92"/>
      <c r="N36" s="93"/>
      <c r="O36" s="93" t="s">
        <v>12</v>
      </c>
      <c r="P36" s="93" t="s">
        <v>12</v>
      </c>
      <c r="Q36" s="93" t="s">
        <v>12</v>
      </c>
      <c r="R36" s="93" t="s">
        <v>12</v>
      </c>
      <c r="S36" s="94" t="s">
        <v>12</v>
      </c>
      <c r="T36" s="93" t="s">
        <v>12</v>
      </c>
      <c r="U36" s="93" t="s">
        <v>12</v>
      </c>
      <c r="V36" s="93" t="s">
        <v>12</v>
      </c>
      <c r="W36" s="93" t="s">
        <v>12</v>
      </c>
      <c r="X36" s="93" t="s">
        <v>12</v>
      </c>
      <c r="Y36" s="93" t="s">
        <v>12</v>
      </c>
      <c r="Z36" s="94" t="s">
        <v>12</v>
      </c>
      <c r="AA36" s="93" t="s">
        <v>12</v>
      </c>
      <c r="AB36" s="93" t="s">
        <v>12</v>
      </c>
      <c r="AC36" s="88" t="s">
        <v>12</v>
      </c>
      <c r="AD36" s="88" t="s">
        <v>12</v>
      </c>
      <c r="AE36" s="88" t="s">
        <v>12</v>
      </c>
      <c r="AF36" s="88" t="s">
        <v>12</v>
      </c>
      <c r="AG36" s="89" t="s">
        <v>12</v>
      </c>
      <c r="AH36" s="80"/>
    </row>
    <row r="37" spans="2:34" s="81" customFormat="1" ht="28.5" x14ac:dyDescent="0.45">
      <c r="B37" s="82"/>
      <c r="C37" s="85" t="s">
        <v>153</v>
      </c>
      <c r="D37" s="84"/>
      <c r="E37" s="90"/>
      <c r="F37" s="91"/>
      <c r="G37" s="91"/>
      <c r="H37" s="91"/>
      <c r="I37" s="91"/>
      <c r="J37" s="91"/>
      <c r="K37" s="91"/>
      <c r="L37" s="91"/>
      <c r="M37" s="92"/>
      <c r="N37" s="93"/>
      <c r="O37" s="93" t="s">
        <v>12</v>
      </c>
      <c r="P37" s="93" t="s">
        <v>12</v>
      </c>
      <c r="Q37" s="93" t="s">
        <v>12</v>
      </c>
      <c r="R37" s="93" t="s">
        <v>12</v>
      </c>
      <c r="S37" s="94" t="s">
        <v>12</v>
      </c>
      <c r="T37" s="93" t="s">
        <v>12</v>
      </c>
      <c r="U37" s="93" t="s">
        <v>12</v>
      </c>
      <c r="V37" s="93" t="s">
        <v>12</v>
      </c>
      <c r="W37" s="93" t="s">
        <v>12</v>
      </c>
      <c r="X37" s="93" t="s">
        <v>12</v>
      </c>
      <c r="Y37" s="93" t="s">
        <v>12</v>
      </c>
      <c r="Z37" s="94" t="s">
        <v>12</v>
      </c>
      <c r="AA37" s="93" t="s">
        <v>12</v>
      </c>
      <c r="AB37" s="93" t="s">
        <v>12</v>
      </c>
      <c r="AC37" s="88" t="s">
        <v>12</v>
      </c>
      <c r="AD37" s="88" t="s">
        <v>12</v>
      </c>
      <c r="AE37" s="88" t="s">
        <v>12</v>
      </c>
      <c r="AF37" s="88" t="s">
        <v>12</v>
      </c>
      <c r="AG37" s="89" t="s">
        <v>12</v>
      </c>
      <c r="AH37" s="80"/>
    </row>
    <row r="38" spans="2:34" s="81" customFormat="1" ht="28.5" x14ac:dyDescent="0.45">
      <c r="B38" s="82"/>
      <c r="C38" s="85" t="s">
        <v>144</v>
      </c>
      <c r="D38" s="84"/>
      <c r="E38" s="90"/>
      <c r="F38" s="91"/>
      <c r="G38" s="91"/>
      <c r="H38" s="91"/>
      <c r="I38" s="91"/>
      <c r="J38" s="91"/>
      <c r="K38" s="91"/>
      <c r="L38" s="91"/>
      <c r="M38" s="92"/>
      <c r="N38" s="93"/>
      <c r="O38" s="93"/>
      <c r="P38" s="93"/>
      <c r="Q38" s="93" t="s">
        <v>12</v>
      </c>
      <c r="R38" s="93" t="s">
        <v>12</v>
      </c>
      <c r="S38" s="94" t="s">
        <v>12</v>
      </c>
      <c r="T38" s="93" t="s">
        <v>12</v>
      </c>
      <c r="U38" s="93" t="s">
        <v>12</v>
      </c>
      <c r="V38" s="93" t="s">
        <v>12</v>
      </c>
      <c r="W38" s="93" t="s">
        <v>12</v>
      </c>
      <c r="X38" s="93" t="s">
        <v>12</v>
      </c>
      <c r="Y38" s="93" t="s">
        <v>12</v>
      </c>
      <c r="Z38" s="94" t="s">
        <v>12</v>
      </c>
      <c r="AA38" s="93" t="s">
        <v>12</v>
      </c>
      <c r="AB38" s="93" t="s">
        <v>12</v>
      </c>
      <c r="AC38" s="88" t="s">
        <v>12</v>
      </c>
      <c r="AD38" s="88" t="s">
        <v>12</v>
      </c>
      <c r="AE38" s="88" t="s">
        <v>12</v>
      </c>
      <c r="AF38" s="88" t="s">
        <v>12</v>
      </c>
      <c r="AG38" s="89" t="s">
        <v>12</v>
      </c>
      <c r="AH38" s="80"/>
    </row>
    <row r="39" spans="2:34" s="81" customFormat="1" ht="28.5" x14ac:dyDescent="0.45">
      <c r="B39" s="82"/>
      <c r="C39" s="85" t="s">
        <v>145</v>
      </c>
      <c r="D39" s="84"/>
      <c r="E39" s="90"/>
      <c r="F39" s="91"/>
      <c r="G39" s="91"/>
      <c r="H39" s="91"/>
      <c r="I39" s="91"/>
      <c r="J39" s="91"/>
      <c r="K39" s="91"/>
      <c r="L39" s="91"/>
      <c r="M39" s="92" t="s">
        <v>12</v>
      </c>
      <c r="N39" s="93" t="s">
        <v>12</v>
      </c>
      <c r="O39" s="93" t="s">
        <v>12</v>
      </c>
      <c r="P39" s="93" t="s">
        <v>12</v>
      </c>
      <c r="Q39" s="93" t="s">
        <v>12</v>
      </c>
      <c r="R39" s="93" t="s">
        <v>12</v>
      </c>
      <c r="S39" s="94" t="s">
        <v>12</v>
      </c>
      <c r="T39" s="93" t="s">
        <v>12</v>
      </c>
      <c r="U39" s="93" t="s">
        <v>12</v>
      </c>
      <c r="V39" s="93" t="s">
        <v>12</v>
      </c>
      <c r="W39" s="93" t="s">
        <v>12</v>
      </c>
      <c r="X39" s="93" t="s">
        <v>12</v>
      </c>
      <c r="Y39" s="93" t="s">
        <v>12</v>
      </c>
      <c r="Z39" s="94" t="s">
        <v>12</v>
      </c>
      <c r="AA39" s="93" t="s">
        <v>12</v>
      </c>
      <c r="AB39" s="93" t="s">
        <v>12</v>
      </c>
      <c r="AC39" s="88" t="s">
        <v>12</v>
      </c>
      <c r="AD39" s="88" t="s">
        <v>12</v>
      </c>
      <c r="AE39" s="88" t="s">
        <v>12</v>
      </c>
      <c r="AF39" s="88" t="s">
        <v>12</v>
      </c>
      <c r="AG39" s="89" t="s">
        <v>12</v>
      </c>
      <c r="AH39" s="80"/>
    </row>
    <row r="40" spans="2:34" s="81" customFormat="1" ht="28.5" x14ac:dyDescent="0.45">
      <c r="B40" s="82"/>
      <c r="C40" s="85" t="s">
        <v>160</v>
      </c>
      <c r="D40" s="84"/>
      <c r="E40" s="90"/>
      <c r="F40" s="91"/>
      <c r="G40" s="91"/>
      <c r="H40" s="91"/>
      <c r="I40" s="91"/>
      <c r="J40" s="91"/>
      <c r="K40" s="91"/>
      <c r="L40" s="91"/>
      <c r="M40" s="92"/>
      <c r="N40" s="93"/>
      <c r="O40" s="93"/>
      <c r="P40" s="93"/>
      <c r="Q40" s="93"/>
      <c r="R40" s="93"/>
      <c r="S40" s="94"/>
      <c r="T40" s="93"/>
      <c r="U40" s="93"/>
      <c r="V40" s="93"/>
      <c r="W40" s="93"/>
      <c r="X40" s="93"/>
      <c r="Y40" s="93"/>
      <c r="Z40" s="94"/>
      <c r="AA40" s="93" t="s">
        <v>12</v>
      </c>
      <c r="AB40" s="93" t="s">
        <v>12</v>
      </c>
      <c r="AC40" s="88" t="s">
        <v>12</v>
      </c>
      <c r="AD40" s="88" t="s">
        <v>12</v>
      </c>
      <c r="AE40" s="88" t="s">
        <v>12</v>
      </c>
      <c r="AF40" s="88" t="s">
        <v>12</v>
      </c>
      <c r="AG40" s="89" t="s">
        <v>12</v>
      </c>
      <c r="AH40" s="80"/>
    </row>
    <row r="41" spans="2:34" s="81" customFormat="1" ht="28.5" x14ac:dyDescent="0.45">
      <c r="B41" s="82"/>
      <c r="C41" s="85" t="s">
        <v>154</v>
      </c>
      <c r="D41" s="84"/>
      <c r="E41" s="90"/>
      <c r="F41" s="91"/>
      <c r="G41" s="91"/>
      <c r="H41" s="91"/>
      <c r="I41" s="91"/>
      <c r="J41" s="91"/>
      <c r="K41" s="91"/>
      <c r="L41" s="91"/>
      <c r="M41" s="92"/>
      <c r="N41" s="93"/>
      <c r="O41" s="93"/>
      <c r="P41" s="93"/>
      <c r="Q41" s="93"/>
      <c r="R41" s="93"/>
      <c r="S41" s="94"/>
      <c r="T41" s="93" t="s">
        <v>12</v>
      </c>
      <c r="U41" s="93" t="s">
        <v>12</v>
      </c>
      <c r="V41" s="93" t="s">
        <v>12</v>
      </c>
      <c r="W41" s="93" t="s">
        <v>12</v>
      </c>
      <c r="X41" s="93" t="s">
        <v>12</v>
      </c>
      <c r="Y41" s="93" t="s">
        <v>12</v>
      </c>
      <c r="Z41" s="94" t="s">
        <v>12</v>
      </c>
      <c r="AA41" s="93" t="s">
        <v>12</v>
      </c>
      <c r="AB41" s="93" t="s">
        <v>12</v>
      </c>
      <c r="AC41" s="88" t="s">
        <v>12</v>
      </c>
      <c r="AD41" s="88" t="s">
        <v>12</v>
      </c>
      <c r="AE41" s="88" t="s">
        <v>12</v>
      </c>
      <c r="AF41" s="88" t="s">
        <v>12</v>
      </c>
      <c r="AG41" s="89" t="s">
        <v>12</v>
      </c>
      <c r="AH41" s="80"/>
    </row>
    <row r="42" spans="2:34" s="81" customFormat="1" ht="28.5" x14ac:dyDescent="0.45">
      <c r="B42" s="82"/>
      <c r="C42" s="85" t="s">
        <v>174</v>
      </c>
      <c r="D42" s="84"/>
      <c r="E42" s="90"/>
      <c r="F42" s="91"/>
      <c r="G42" s="91"/>
      <c r="H42" s="91"/>
      <c r="I42" s="91"/>
      <c r="J42" s="91"/>
      <c r="K42" s="91"/>
      <c r="L42" s="91"/>
      <c r="M42" s="92"/>
      <c r="N42" s="93"/>
      <c r="O42" s="93"/>
      <c r="P42" s="93"/>
      <c r="Q42" s="93"/>
      <c r="R42" s="93"/>
      <c r="S42" s="94"/>
      <c r="T42" s="93"/>
      <c r="U42" s="93"/>
      <c r="V42" s="93"/>
      <c r="W42" s="93"/>
      <c r="X42" s="93"/>
      <c r="Y42" s="93"/>
      <c r="Z42" s="94"/>
      <c r="AA42" s="93" t="s">
        <v>12</v>
      </c>
      <c r="AB42" s="93" t="s">
        <v>12</v>
      </c>
      <c r="AC42" s="88" t="s">
        <v>12</v>
      </c>
      <c r="AD42" s="88" t="s">
        <v>12</v>
      </c>
      <c r="AE42" s="88" t="s">
        <v>12</v>
      </c>
      <c r="AF42" s="88" t="s">
        <v>12</v>
      </c>
      <c r="AG42" s="89" t="s">
        <v>12</v>
      </c>
      <c r="AH42" s="80"/>
    </row>
    <row r="43" spans="2:34" s="81" customFormat="1" ht="28.5" x14ac:dyDescent="0.45">
      <c r="B43" s="82"/>
      <c r="C43" s="85" t="s">
        <v>175</v>
      </c>
      <c r="D43" s="84"/>
      <c r="E43" s="90"/>
      <c r="F43" s="91"/>
      <c r="G43" s="91"/>
      <c r="H43" s="91"/>
      <c r="I43" s="91"/>
      <c r="J43" s="91"/>
      <c r="K43" s="91"/>
      <c r="L43" s="91"/>
      <c r="M43" s="92"/>
      <c r="N43" s="93"/>
      <c r="O43" s="93"/>
      <c r="P43" s="93"/>
      <c r="Q43" s="93"/>
      <c r="R43" s="93"/>
      <c r="S43" s="94"/>
      <c r="T43" s="93"/>
      <c r="U43" s="93"/>
      <c r="V43" s="93"/>
      <c r="W43" s="93"/>
      <c r="X43" s="93"/>
      <c r="Y43" s="93"/>
      <c r="Z43" s="94"/>
      <c r="AA43" s="93" t="s">
        <v>12</v>
      </c>
      <c r="AB43" s="93" t="s">
        <v>12</v>
      </c>
      <c r="AC43" s="88" t="s">
        <v>12</v>
      </c>
      <c r="AD43" s="88" t="s">
        <v>12</v>
      </c>
      <c r="AE43" s="88" t="s">
        <v>12</v>
      </c>
      <c r="AF43" s="88" t="s">
        <v>12</v>
      </c>
      <c r="AG43" s="89" t="s">
        <v>12</v>
      </c>
      <c r="AH43" s="80"/>
    </row>
    <row r="44" spans="2:34" s="81" customFormat="1" ht="28.5" x14ac:dyDescent="0.45">
      <c r="B44" s="96"/>
      <c r="C44" s="85"/>
      <c r="D44" s="84"/>
      <c r="E44" s="90"/>
      <c r="F44" s="91"/>
      <c r="G44" s="91"/>
      <c r="H44" s="91"/>
      <c r="I44" s="91"/>
      <c r="J44" s="91"/>
      <c r="K44" s="91"/>
      <c r="L44" s="91"/>
      <c r="M44" s="97"/>
      <c r="N44" s="93"/>
      <c r="O44" s="98"/>
      <c r="P44" s="93"/>
      <c r="Q44" s="93"/>
      <c r="R44" s="93"/>
      <c r="S44" s="94"/>
      <c r="T44" s="93"/>
      <c r="U44" s="93"/>
      <c r="V44" s="93"/>
      <c r="W44" s="93"/>
      <c r="X44" s="93"/>
      <c r="Y44" s="93"/>
      <c r="Z44" s="94"/>
      <c r="AA44" s="93"/>
      <c r="AB44" s="93"/>
      <c r="AC44" s="93"/>
      <c r="AD44" s="93"/>
      <c r="AE44" s="93"/>
      <c r="AF44" s="93"/>
      <c r="AG44" s="94"/>
      <c r="AH44" s="80"/>
    </row>
    <row r="45" spans="2:34" s="81" customFormat="1" ht="28.5" x14ac:dyDescent="0.45">
      <c r="B45" s="74">
        <v>1</v>
      </c>
      <c r="C45" s="75" t="s">
        <v>92</v>
      </c>
      <c r="D45" s="76"/>
      <c r="E45" s="77"/>
      <c r="F45" s="78"/>
      <c r="G45" s="78"/>
      <c r="H45" s="78"/>
      <c r="I45" s="78"/>
      <c r="J45" s="78"/>
      <c r="K45" s="78"/>
      <c r="L45" s="78"/>
      <c r="M45" s="79"/>
      <c r="N45" s="78"/>
      <c r="O45" s="78"/>
      <c r="P45" s="78"/>
      <c r="Q45" s="78"/>
      <c r="R45" s="78"/>
      <c r="S45" s="77"/>
      <c r="T45" s="78"/>
      <c r="U45" s="78"/>
      <c r="V45" s="78"/>
      <c r="W45" s="78"/>
      <c r="X45" s="78"/>
      <c r="Y45" s="78"/>
      <c r="Z45" s="77"/>
      <c r="AA45" s="78"/>
      <c r="AB45" s="78"/>
      <c r="AC45" s="78"/>
      <c r="AD45" s="78"/>
      <c r="AE45" s="78"/>
      <c r="AF45" s="78"/>
      <c r="AG45" s="77"/>
      <c r="AH45" s="80"/>
    </row>
    <row r="46" spans="2:34" s="81" customFormat="1" ht="28.5" x14ac:dyDescent="0.45">
      <c r="B46" s="96">
        <v>1.01</v>
      </c>
      <c r="C46" s="85" t="s">
        <v>93</v>
      </c>
      <c r="D46" s="84" t="s">
        <v>17</v>
      </c>
      <c r="E46" s="85">
        <v>0.5</v>
      </c>
      <c r="F46" s="86"/>
      <c r="G46" s="86"/>
      <c r="H46" s="86"/>
      <c r="I46" s="86"/>
      <c r="J46" s="86"/>
      <c r="K46" s="86"/>
      <c r="L46" s="86"/>
      <c r="M46" s="87"/>
      <c r="N46" s="86"/>
      <c r="O46" s="88">
        <f>1/30</f>
        <v>3.3333333333333333E-2</v>
      </c>
      <c r="P46" s="88">
        <f t="shared" ref="P46:AE47" si="2">1/30</f>
        <v>3.3333333333333333E-2</v>
      </c>
      <c r="Q46" s="88">
        <f t="shared" si="2"/>
        <v>3.3333333333333333E-2</v>
      </c>
      <c r="R46" s="88">
        <f t="shared" si="2"/>
        <v>3.3333333333333333E-2</v>
      </c>
      <c r="S46" s="89">
        <f t="shared" si="2"/>
        <v>3.3333333333333333E-2</v>
      </c>
      <c r="T46" s="88">
        <f t="shared" si="2"/>
        <v>3.3333333333333333E-2</v>
      </c>
      <c r="U46" s="88">
        <f t="shared" si="2"/>
        <v>3.3333333333333333E-2</v>
      </c>
      <c r="V46" s="88">
        <f t="shared" si="2"/>
        <v>3.3333333333333333E-2</v>
      </c>
      <c r="W46" s="88">
        <f t="shared" si="2"/>
        <v>3.3333333333333333E-2</v>
      </c>
      <c r="X46" s="88">
        <f t="shared" si="2"/>
        <v>3.3333333333333333E-2</v>
      </c>
      <c r="Y46" s="88"/>
      <c r="Z46" s="89"/>
      <c r="AA46" s="88"/>
      <c r="AB46" s="88"/>
      <c r="AC46" s="86"/>
      <c r="AD46" s="86"/>
      <c r="AE46" s="86"/>
      <c r="AF46" s="86"/>
      <c r="AG46" s="85"/>
      <c r="AH46" s="80"/>
    </row>
    <row r="47" spans="2:34" s="81" customFormat="1" ht="28.5" x14ac:dyDescent="0.45">
      <c r="B47" s="96">
        <v>1.02</v>
      </c>
      <c r="C47" s="85" t="s">
        <v>94</v>
      </c>
      <c r="D47" s="84" t="s">
        <v>17</v>
      </c>
      <c r="E47" s="90">
        <v>17.329999999999998</v>
      </c>
      <c r="F47" s="91"/>
      <c r="G47" s="91"/>
      <c r="H47" s="91"/>
      <c r="I47" s="91"/>
      <c r="J47" s="91"/>
      <c r="K47" s="91"/>
      <c r="L47" s="91"/>
      <c r="M47" s="92"/>
      <c r="N47" s="93"/>
      <c r="O47" s="93"/>
      <c r="P47" s="93"/>
      <c r="Q47" s="93"/>
      <c r="R47" s="93"/>
      <c r="S47" s="94"/>
      <c r="T47" s="93"/>
      <c r="U47" s="93"/>
      <c r="V47" s="93"/>
      <c r="W47" s="93"/>
      <c r="X47" s="88"/>
      <c r="Y47" s="88">
        <f t="shared" si="2"/>
        <v>3.3333333333333333E-2</v>
      </c>
      <c r="Z47" s="89">
        <f t="shared" si="2"/>
        <v>3.3333333333333333E-2</v>
      </c>
      <c r="AA47" s="88">
        <f t="shared" si="2"/>
        <v>3.3333333333333333E-2</v>
      </c>
      <c r="AB47" s="88">
        <f t="shared" si="2"/>
        <v>3.3333333333333333E-2</v>
      </c>
      <c r="AC47" s="88">
        <f t="shared" si="2"/>
        <v>3.3333333333333333E-2</v>
      </c>
      <c r="AD47" s="88">
        <f t="shared" si="2"/>
        <v>3.3333333333333333E-2</v>
      </c>
      <c r="AE47" s="88">
        <f t="shared" si="2"/>
        <v>3.3333333333333333E-2</v>
      </c>
      <c r="AF47" s="88">
        <f t="shared" ref="AF47:AG47" si="3">1/30</f>
        <v>3.3333333333333333E-2</v>
      </c>
      <c r="AG47" s="89">
        <f t="shared" si="3"/>
        <v>3.3333333333333333E-2</v>
      </c>
      <c r="AH47" s="80"/>
    </row>
    <row r="48" spans="2:34" s="81" customFormat="1" ht="28.5" x14ac:dyDescent="0.45">
      <c r="B48" s="96">
        <v>1.03</v>
      </c>
      <c r="C48" s="85" t="s">
        <v>95</v>
      </c>
      <c r="D48" s="84" t="s">
        <v>17</v>
      </c>
      <c r="E48" s="90">
        <v>0.5</v>
      </c>
      <c r="F48" s="93"/>
      <c r="G48" s="93"/>
      <c r="H48" s="93"/>
      <c r="I48" s="93"/>
      <c r="J48" s="93"/>
      <c r="K48" s="93"/>
      <c r="L48" s="93"/>
      <c r="M48" s="92"/>
      <c r="N48" s="93"/>
      <c r="O48" s="93"/>
      <c r="P48" s="93"/>
      <c r="Q48" s="93"/>
      <c r="R48" s="93"/>
      <c r="S48" s="94"/>
      <c r="T48" s="93"/>
      <c r="U48" s="93"/>
      <c r="V48" s="93"/>
      <c r="W48" s="93"/>
      <c r="X48" s="93"/>
      <c r="Y48" s="93"/>
      <c r="Z48" s="94"/>
      <c r="AA48" s="93"/>
      <c r="AB48" s="93"/>
      <c r="AC48" s="93"/>
      <c r="AD48" s="93"/>
      <c r="AE48" s="93"/>
      <c r="AF48" s="93"/>
      <c r="AG48" s="94"/>
      <c r="AH48" s="80"/>
    </row>
    <row r="49" spans="2:34" s="81" customFormat="1" ht="28.5" x14ac:dyDescent="0.45">
      <c r="B49" s="96">
        <v>1.04</v>
      </c>
      <c r="C49" s="85" t="s">
        <v>96</v>
      </c>
      <c r="D49" s="84" t="s">
        <v>97</v>
      </c>
      <c r="E49" s="90">
        <v>1</v>
      </c>
      <c r="F49" s="91"/>
      <c r="G49" s="91"/>
      <c r="H49" s="91"/>
      <c r="I49" s="91"/>
      <c r="J49" s="91"/>
      <c r="K49" s="91"/>
      <c r="L49" s="91"/>
      <c r="M49" s="97"/>
      <c r="N49" s="93"/>
      <c r="O49" s="98"/>
      <c r="P49" s="93"/>
      <c r="Q49" s="93"/>
      <c r="R49" s="93"/>
      <c r="S49" s="94"/>
      <c r="T49" s="99">
        <v>0.2</v>
      </c>
      <c r="U49" s="99">
        <v>0.2</v>
      </c>
      <c r="V49" s="99">
        <v>0.2</v>
      </c>
      <c r="W49" s="99">
        <v>0.2</v>
      </c>
      <c r="X49" s="99">
        <v>0.2</v>
      </c>
      <c r="Y49" s="93"/>
      <c r="Z49" s="94"/>
      <c r="AA49" s="93"/>
      <c r="AB49" s="93"/>
      <c r="AC49" s="93"/>
      <c r="AD49" s="93"/>
      <c r="AE49" s="93"/>
      <c r="AF49" s="93"/>
      <c r="AG49" s="94"/>
      <c r="AH49" s="80"/>
    </row>
    <row r="50" spans="2:34" s="81" customFormat="1" ht="28.5" x14ac:dyDescent="0.45">
      <c r="B50" s="100">
        <v>1.05</v>
      </c>
      <c r="C50" s="101" t="s">
        <v>98</v>
      </c>
      <c r="D50" s="84"/>
      <c r="E50" s="90"/>
      <c r="F50" s="93"/>
      <c r="G50" s="93"/>
      <c r="H50" s="93"/>
      <c r="I50" s="93"/>
      <c r="J50" s="93"/>
      <c r="K50" s="93"/>
      <c r="L50" s="93"/>
      <c r="M50" s="92"/>
      <c r="N50" s="93"/>
      <c r="O50" s="93"/>
      <c r="P50" s="93"/>
      <c r="Q50" s="93"/>
      <c r="R50" s="93"/>
      <c r="S50" s="94"/>
      <c r="T50" s="93"/>
      <c r="U50" s="93"/>
      <c r="V50" s="93"/>
      <c r="W50" s="93"/>
      <c r="X50" s="93"/>
      <c r="Y50" s="93"/>
      <c r="Z50" s="94"/>
      <c r="AA50" s="93"/>
      <c r="AB50" s="93"/>
      <c r="AC50" s="93"/>
      <c r="AD50" s="93"/>
      <c r="AE50" s="93"/>
      <c r="AF50" s="93"/>
      <c r="AG50" s="94"/>
      <c r="AH50" s="80"/>
    </row>
    <row r="51" spans="2:34" s="81" customFormat="1" ht="28.5" x14ac:dyDescent="0.45">
      <c r="B51" s="102">
        <v>1.0501</v>
      </c>
      <c r="C51" s="85" t="s">
        <v>99</v>
      </c>
      <c r="D51" s="84" t="s">
        <v>0</v>
      </c>
      <c r="E51" s="103">
        <v>2828.1046499999989</v>
      </c>
      <c r="F51" s="93"/>
      <c r="G51" s="93"/>
      <c r="H51" s="93"/>
      <c r="I51" s="93"/>
      <c r="J51" s="93"/>
      <c r="K51" s="93"/>
      <c r="L51" s="93"/>
      <c r="M51" s="92"/>
      <c r="N51" s="93"/>
      <c r="O51" s="93"/>
      <c r="P51" s="93"/>
      <c r="Q51" s="93"/>
      <c r="R51" s="93"/>
      <c r="S51" s="94"/>
      <c r="T51" s="98"/>
      <c r="U51" s="98"/>
      <c r="V51" s="98"/>
      <c r="W51" s="98"/>
      <c r="X51" s="98">
        <v>350</v>
      </c>
      <c r="Y51" s="98">
        <v>350</v>
      </c>
      <c r="Z51" s="103">
        <v>350</v>
      </c>
      <c r="AA51" s="98">
        <v>350</v>
      </c>
      <c r="AB51" s="98">
        <v>350</v>
      </c>
      <c r="AC51" s="98">
        <v>350</v>
      </c>
      <c r="AD51" s="98">
        <v>350</v>
      </c>
      <c r="AE51" s="98">
        <v>350</v>
      </c>
      <c r="AF51" s="98"/>
      <c r="AG51" s="98"/>
      <c r="AH51" s="80"/>
    </row>
    <row r="52" spans="2:34" s="81" customFormat="1" ht="28.5" x14ac:dyDescent="0.45">
      <c r="B52" s="102">
        <v>1.0504</v>
      </c>
      <c r="C52" s="85" t="s">
        <v>100</v>
      </c>
      <c r="D52" s="84" t="s">
        <v>0</v>
      </c>
      <c r="E52" s="103">
        <v>1108.7386624999997</v>
      </c>
      <c r="F52" s="93"/>
      <c r="G52" s="93"/>
      <c r="H52" s="93"/>
      <c r="I52" s="93"/>
      <c r="J52" s="93"/>
      <c r="K52" s="93"/>
      <c r="L52" s="93"/>
      <c r="M52" s="92"/>
      <c r="N52" s="93"/>
      <c r="O52" s="93"/>
      <c r="P52" s="93"/>
      <c r="Q52" s="93"/>
      <c r="R52" s="93"/>
      <c r="S52" s="94"/>
      <c r="T52" s="93"/>
      <c r="U52" s="93"/>
      <c r="V52" s="93"/>
      <c r="W52" s="93"/>
      <c r="X52" s="93"/>
      <c r="Y52" s="93"/>
      <c r="Z52" s="94"/>
      <c r="AA52" s="98"/>
      <c r="AB52" s="98"/>
      <c r="AC52" s="98">
        <v>250</v>
      </c>
      <c r="AD52" s="98">
        <v>250</v>
      </c>
      <c r="AE52" s="98">
        <v>250</v>
      </c>
      <c r="AF52" s="98">
        <v>250</v>
      </c>
      <c r="AG52" s="98">
        <v>100</v>
      </c>
      <c r="AH52" s="80"/>
    </row>
    <row r="53" spans="2:34" s="81" customFormat="1" ht="28.5" x14ac:dyDescent="0.45">
      <c r="B53" s="102">
        <v>1.0505</v>
      </c>
      <c r="C53" s="85" t="s">
        <v>101</v>
      </c>
      <c r="D53" s="84" t="s">
        <v>0</v>
      </c>
      <c r="E53" s="103">
        <v>1108.7386624999997</v>
      </c>
      <c r="F53" s="93"/>
      <c r="G53" s="93"/>
      <c r="H53" s="93"/>
      <c r="I53" s="93"/>
      <c r="J53" s="93"/>
      <c r="K53" s="93"/>
      <c r="L53" s="93"/>
      <c r="M53" s="92"/>
      <c r="N53" s="93"/>
      <c r="O53" s="93"/>
      <c r="P53" s="93"/>
      <c r="Q53" s="93"/>
      <c r="R53" s="93"/>
      <c r="S53" s="94"/>
      <c r="T53" s="93"/>
      <c r="U53" s="93"/>
      <c r="V53" s="93"/>
      <c r="W53" s="93"/>
      <c r="X53" s="93"/>
      <c r="Y53" s="93"/>
      <c r="Z53" s="94"/>
      <c r="AA53" s="98">
        <v>250</v>
      </c>
      <c r="AB53" s="98">
        <v>250</v>
      </c>
      <c r="AC53" s="98">
        <v>250</v>
      </c>
      <c r="AD53" s="98">
        <v>250</v>
      </c>
      <c r="AE53" s="98">
        <v>100</v>
      </c>
      <c r="AF53" s="98"/>
      <c r="AG53" s="103"/>
      <c r="AH53" s="80"/>
    </row>
    <row r="54" spans="2:34" s="81" customFormat="1" ht="28.5" x14ac:dyDescent="0.45">
      <c r="B54" s="102">
        <v>1.0506</v>
      </c>
      <c r="C54" s="85" t="s">
        <v>102</v>
      </c>
      <c r="D54" s="84" t="s">
        <v>103</v>
      </c>
      <c r="E54" s="103">
        <v>975.69002299999977</v>
      </c>
      <c r="F54" s="93"/>
      <c r="G54" s="93"/>
      <c r="H54" s="93"/>
      <c r="I54" s="93"/>
      <c r="J54" s="93"/>
      <c r="K54" s="93"/>
      <c r="L54" s="93"/>
      <c r="M54" s="92"/>
      <c r="N54" s="93"/>
      <c r="O54" s="93"/>
      <c r="P54" s="93"/>
      <c r="Q54" s="93"/>
      <c r="R54" s="93"/>
      <c r="S54" s="94"/>
      <c r="T54" s="93"/>
      <c r="U54" s="93"/>
      <c r="V54" s="93"/>
      <c r="W54" s="93"/>
      <c r="X54" s="93"/>
      <c r="Y54" s="93"/>
      <c r="Z54" s="94"/>
      <c r="AA54" s="98">
        <f>+E54*AA53/E53</f>
        <v>220.00000000000003</v>
      </c>
      <c r="AB54" s="98">
        <f>+AA54</f>
        <v>220.00000000000003</v>
      </c>
      <c r="AC54" s="98">
        <f t="shared" ref="AC54:AD54" si="4">+AB54</f>
        <v>220.00000000000003</v>
      </c>
      <c r="AD54" s="98">
        <f t="shared" si="4"/>
        <v>220.00000000000003</v>
      </c>
      <c r="AE54" s="98">
        <v>100</v>
      </c>
      <c r="AF54" s="98"/>
      <c r="AG54" s="103"/>
      <c r="AH54" s="80"/>
    </row>
    <row r="55" spans="2:34" s="81" customFormat="1" ht="28.5" x14ac:dyDescent="0.45">
      <c r="B55" s="102">
        <v>1.0510999999999999</v>
      </c>
      <c r="C55" s="85" t="s">
        <v>104</v>
      </c>
      <c r="D55" s="84" t="s">
        <v>103</v>
      </c>
      <c r="E55" s="103">
        <v>1513.0420689999992</v>
      </c>
      <c r="F55" s="93"/>
      <c r="G55" s="93"/>
      <c r="H55" s="93"/>
      <c r="I55" s="93"/>
      <c r="J55" s="93"/>
      <c r="K55" s="93"/>
      <c r="L55" s="93"/>
      <c r="M55" s="92"/>
      <c r="N55" s="93"/>
      <c r="O55" s="93"/>
      <c r="P55" s="93"/>
      <c r="Q55" s="93"/>
      <c r="R55" s="93"/>
      <c r="S55" s="94"/>
      <c r="T55" s="98"/>
      <c r="U55" s="98"/>
      <c r="V55" s="98"/>
      <c r="W55" s="98"/>
      <c r="X55" s="98"/>
      <c r="Y55" s="98"/>
      <c r="Z55" s="103"/>
      <c r="AA55" s="98">
        <f>+E55*AA51/E51</f>
        <v>187.25075260210045</v>
      </c>
      <c r="AB55" s="98">
        <f t="shared" ref="AB55:AE55" si="5">+AA55</f>
        <v>187.25075260210045</v>
      </c>
      <c r="AC55" s="98">
        <f t="shared" si="5"/>
        <v>187.25075260210045</v>
      </c>
      <c r="AD55" s="98">
        <f t="shared" si="5"/>
        <v>187.25075260210045</v>
      </c>
      <c r="AE55" s="98">
        <f t="shared" si="5"/>
        <v>187.25075260210045</v>
      </c>
      <c r="AF55" s="98"/>
      <c r="AG55" s="103"/>
      <c r="AH55" s="80"/>
    </row>
    <row r="56" spans="2:34" s="81" customFormat="1" ht="28.5" x14ac:dyDescent="0.45">
      <c r="B56" s="102">
        <v>1.0511999999999999</v>
      </c>
      <c r="C56" s="85" t="s">
        <v>105</v>
      </c>
      <c r="D56" s="84" t="s">
        <v>103</v>
      </c>
      <c r="E56" s="103">
        <v>68.774639499999964</v>
      </c>
      <c r="F56" s="93"/>
      <c r="G56" s="93"/>
      <c r="H56" s="93"/>
      <c r="I56" s="93"/>
      <c r="J56" s="93"/>
      <c r="K56" s="93"/>
      <c r="L56" s="93"/>
      <c r="M56" s="92"/>
      <c r="N56" s="93"/>
      <c r="O56" s="93"/>
      <c r="P56" s="93"/>
      <c r="Q56" s="93"/>
      <c r="R56" s="93"/>
      <c r="S56" s="94"/>
      <c r="T56" s="98"/>
      <c r="U56" s="98"/>
      <c r="V56" s="98"/>
      <c r="W56" s="98"/>
      <c r="X56" s="98"/>
      <c r="Y56" s="98"/>
      <c r="Z56" s="103"/>
      <c r="AA56" s="98"/>
      <c r="AB56" s="98"/>
      <c r="AC56" s="98"/>
      <c r="AD56" s="98"/>
      <c r="AE56" s="98"/>
      <c r="AF56" s="98"/>
      <c r="AG56" s="103"/>
      <c r="AH56" s="80"/>
    </row>
    <row r="57" spans="2:34" s="81" customFormat="1" ht="28.5" x14ac:dyDescent="0.45">
      <c r="B57" s="102">
        <v>1.0512999999999999</v>
      </c>
      <c r="C57" s="85" t="s">
        <v>106</v>
      </c>
      <c r="D57" s="84" t="s">
        <v>20</v>
      </c>
      <c r="E57" s="103">
        <v>14415.948499999997</v>
      </c>
      <c r="F57" s="93"/>
      <c r="G57" s="93"/>
      <c r="H57" s="93"/>
      <c r="I57" s="93"/>
      <c r="J57" s="93"/>
      <c r="K57" s="93"/>
      <c r="L57" s="93"/>
      <c r="M57" s="92"/>
      <c r="N57" s="93"/>
      <c r="O57" s="93"/>
      <c r="P57" s="93"/>
      <c r="Q57" s="93"/>
      <c r="R57" s="93"/>
      <c r="S57" s="94"/>
      <c r="T57" s="98"/>
      <c r="U57" s="98"/>
      <c r="V57" s="98"/>
      <c r="W57" s="98"/>
      <c r="X57" s="98"/>
      <c r="Y57" s="98"/>
      <c r="Z57" s="103"/>
      <c r="AA57" s="98"/>
      <c r="AB57" s="98"/>
      <c r="AC57" s="98"/>
      <c r="AD57" s="98"/>
      <c r="AE57" s="98"/>
      <c r="AF57" s="98"/>
      <c r="AG57" s="103"/>
      <c r="AH57" s="80"/>
    </row>
    <row r="58" spans="2:34" s="81" customFormat="1" ht="28.5" x14ac:dyDescent="0.45">
      <c r="B58" s="102">
        <v>1.0513999999999999</v>
      </c>
      <c r="C58" s="85" t="s">
        <v>107</v>
      </c>
      <c r="D58" s="84" t="s">
        <v>103</v>
      </c>
      <c r="E58" s="103">
        <v>6343.0173399999985</v>
      </c>
      <c r="F58" s="93"/>
      <c r="G58" s="93"/>
      <c r="H58" s="93"/>
      <c r="I58" s="93"/>
      <c r="J58" s="93"/>
      <c r="K58" s="93"/>
      <c r="L58" s="93"/>
      <c r="M58" s="92"/>
      <c r="N58" s="93"/>
      <c r="O58" s="93"/>
      <c r="P58" s="93"/>
      <c r="Q58" s="93"/>
      <c r="R58" s="93"/>
      <c r="S58" s="94"/>
      <c r="T58" s="98"/>
      <c r="U58" s="98"/>
      <c r="V58" s="98"/>
      <c r="W58" s="98"/>
      <c r="X58" s="98"/>
      <c r="Y58" s="98"/>
      <c r="Z58" s="103"/>
      <c r="AA58" s="98"/>
      <c r="AB58" s="98"/>
      <c r="AC58" s="98"/>
      <c r="AD58" s="98"/>
      <c r="AE58" s="98"/>
      <c r="AF58" s="98"/>
      <c r="AG58" s="103"/>
      <c r="AH58" s="80"/>
    </row>
    <row r="59" spans="2:34" s="81" customFormat="1" ht="28.5" x14ac:dyDescent="0.45">
      <c r="B59" s="102">
        <v>1.0514999999999999</v>
      </c>
      <c r="C59" s="85" t="s">
        <v>108</v>
      </c>
      <c r="D59" s="84" t="s">
        <v>103</v>
      </c>
      <c r="E59" s="103">
        <v>24708.935728999993</v>
      </c>
      <c r="F59" s="93"/>
      <c r="G59" s="93"/>
      <c r="H59" s="93"/>
      <c r="I59" s="93"/>
      <c r="J59" s="93"/>
      <c r="K59" s="93"/>
      <c r="L59" s="93"/>
      <c r="M59" s="92"/>
      <c r="N59" s="93"/>
      <c r="O59" s="93"/>
      <c r="P59" s="93"/>
      <c r="Q59" s="93"/>
      <c r="R59" s="93"/>
      <c r="S59" s="94"/>
      <c r="T59" s="88">
        <f t="shared" ref="T59:AG59" si="6">1/30</f>
        <v>3.3333333333333333E-2</v>
      </c>
      <c r="U59" s="88">
        <f t="shared" si="6"/>
        <v>3.3333333333333333E-2</v>
      </c>
      <c r="V59" s="88">
        <f t="shared" si="6"/>
        <v>3.3333333333333333E-2</v>
      </c>
      <c r="W59" s="88">
        <f t="shared" si="6"/>
        <v>3.3333333333333333E-2</v>
      </c>
      <c r="X59" s="88">
        <f t="shared" si="6"/>
        <v>3.3333333333333333E-2</v>
      </c>
      <c r="Y59" s="88">
        <f t="shared" si="6"/>
        <v>3.3333333333333333E-2</v>
      </c>
      <c r="Z59" s="89">
        <f t="shared" si="6"/>
        <v>3.3333333333333333E-2</v>
      </c>
      <c r="AA59" s="88">
        <f t="shared" si="6"/>
        <v>3.3333333333333333E-2</v>
      </c>
      <c r="AB59" s="88">
        <f t="shared" si="6"/>
        <v>3.3333333333333333E-2</v>
      </c>
      <c r="AC59" s="88">
        <f t="shared" si="6"/>
        <v>3.3333333333333333E-2</v>
      </c>
      <c r="AD59" s="88">
        <f t="shared" si="6"/>
        <v>3.3333333333333333E-2</v>
      </c>
      <c r="AE59" s="88">
        <f t="shared" si="6"/>
        <v>3.3333333333333333E-2</v>
      </c>
      <c r="AF59" s="88">
        <f t="shared" si="6"/>
        <v>3.3333333333333333E-2</v>
      </c>
      <c r="AG59" s="88">
        <f t="shared" si="6"/>
        <v>3.3333333333333333E-2</v>
      </c>
      <c r="AH59" s="80"/>
    </row>
    <row r="60" spans="2:34" s="81" customFormat="1" ht="28.5" x14ac:dyDescent="0.45">
      <c r="B60" s="102">
        <v>1.0516999999999999</v>
      </c>
      <c r="C60" s="85" t="s">
        <v>109</v>
      </c>
      <c r="D60" s="84" t="s">
        <v>17</v>
      </c>
      <c r="E60" s="90">
        <v>18.329999999999998</v>
      </c>
      <c r="F60" s="93"/>
      <c r="G60" s="93"/>
      <c r="H60" s="93"/>
      <c r="I60" s="93"/>
      <c r="J60" s="93"/>
      <c r="K60" s="93"/>
      <c r="L60" s="93"/>
      <c r="M60" s="92"/>
      <c r="N60" s="93"/>
      <c r="O60" s="93"/>
      <c r="P60" s="93"/>
      <c r="Q60" s="93"/>
      <c r="R60" s="93"/>
      <c r="S60" s="94"/>
      <c r="T60" s="93"/>
      <c r="U60" s="93"/>
      <c r="V60" s="93"/>
      <c r="W60" s="93"/>
      <c r="X60" s="93"/>
      <c r="Y60" s="93"/>
      <c r="Z60" s="94"/>
      <c r="AA60" s="93"/>
      <c r="AB60" s="93"/>
      <c r="AC60" s="93"/>
      <c r="AD60" s="93"/>
      <c r="AE60" s="93"/>
      <c r="AF60" s="93"/>
      <c r="AG60" s="94"/>
      <c r="AH60" s="80"/>
    </row>
    <row r="61" spans="2:34" s="81" customFormat="1" ht="28.5" x14ac:dyDescent="0.45">
      <c r="B61" s="100">
        <v>1.06</v>
      </c>
      <c r="C61" s="101" t="s">
        <v>110</v>
      </c>
      <c r="D61" s="84"/>
      <c r="E61" s="90"/>
      <c r="F61" s="93"/>
      <c r="G61" s="93"/>
      <c r="H61" s="93"/>
      <c r="I61" s="93"/>
      <c r="J61" s="93"/>
      <c r="K61" s="93"/>
      <c r="L61" s="93"/>
      <c r="M61" s="92"/>
      <c r="N61" s="93"/>
      <c r="O61" s="93"/>
      <c r="P61" s="93"/>
      <c r="Q61" s="93"/>
      <c r="R61" s="93"/>
      <c r="S61" s="94"/>
      <c r="T61" s="93"/>
      <c r="U61" s="93"/>
      <c r="V61" s="93"/>
      <c r="W61" s="93"/>
      <c r="X61" s="93"/>
      <c r="Y61" s="93"/>
      <c r="Z61" s="94"/>
      <c r="AA61" s="93"/>
      <c r="AB61" s="93"/>
      <c r="AC61" s="93"/>
      <c r="AD61" s="93"/>
      <c r="AE61" s="93"/>
      <c r="AF61" s="93"/>
      <c r="AG61" s="94"/>
      <c r="AH61" s="80"/>
    </row>
    <row r="62" spans="2:34" s="81" customFormat="1" ht="28.5" x14ac:dyDescent="0.45">
      <c r="B62" s="102">
        <v>1.0601</v>
      </c>
      <c r="C62" s="85" t="s">
        <v>110</v>
      </c>
      <c r="D62" s="84" t="s">
        <v>111</v>
      </c>
      <c r="E62" s="90">
        <v>12.896678999999999</v>
      </c>
      <c r="F62" s="93"/>
      <c r="G62" s="93"/>
      <c r="H62" s="93"/>
      <c r="I62" s="93"/>
      <c r="J62" s="93"/>
      <c r="K62" s="93"/>
      <c r="L62" s="93"/>
      <c r="M62" s="92"/>
      <c r="N62" s="93"/>
      <c r="O62" s="93"/>
      <c r="P62" s="93"/>
      <c r="Q62" s="93"/>
      <c r="R62" s="93"/>
      <c r="S62" s="94"/>
      <c r="T62" s="98">
        <v>800</v>
      </c>
      <c r="U62" s="98">
        <v>800</v>
      </c>
      <c r="V62" s="98">
        <v>800</v>
      </c>
      <c r="W62" s="98">
        <v>800</v>
      </c>
      <c r="X62" s="98">
        <v>800</v>
      </c>
      <c r="Y62" s="98">
        <v>800</v>
      </c>
      <c r="Z62" s="103">
        <v>800</v>
      </c>
      <c r="AA62" s="98">
        <v>800</v>
      </c>
      <c r="AB62" s="98">
        <v>800</v>
      </c>
      <c r="AC62" s="98">
        <v>800</v>
      </c>
      <c r="AD62" s="98">
        <v>800</v>
      </c>
      <c r="AE62" s="98">
        <v>800</v>
      </c>
      <c r="AF62" s="98">
        <v>800</v>
      </c>
      <c r="AG62" s="103">
        <v>800</v>
      </c>
      <c r="AH62" s="80"/>
    </row>
    <row r="63" spans="2:34" s="81" customFormat="1" ht="28.5" x14ac:dyDescent="0.45">
      <c r="B63" s="102">
        <v>1.0602</v>
      </c>
      <c r="C63" s="85" t="s">
        <v>134</v>
      </c>
      <c r="D63" s="84" t="s">
        <v>97</v>
      </c>
      <c r="E63" s="90">
        <v>1</v>
      </c>
      <c r="F63" s="93"/>
      <c r="G63" s="93"/>
      <c r="H63" s="93"/>
      <c r="I63" s="93"/>
      <c r="J63" s="93"/>
      <c r="K63" s="93"/>
      <c r="L63" s="93"/>
      <c r="M63" s="92"/>
      <c r="N63" s="93"/>
      <c r="O63" s="93"/>
      <c r="P63" s="93"/>
      <c r="Q63" s="93"/>
      <c r="R63" s="93"/>
      <c r="S63" s="94"/>
      <c r="T63" s="93"/>
      <c r="U63" s="93"/>
      <c r="V63" s="93"/>
      <c r="W63" s="93"/>
      <c r="X63" s="93"/>
      <c r="Y63" s="93"/>
      <c r="Z63" s="94"/>
      <c r="AA63" s="93"/>
      <c r="AB63" s="93"/>
      <c r="AC63" s="93"/>
      <c r="AD63" s="93"/>
      <c r="AE63" s="93"/>
      <c r="AF63" s="93"/>
      <c r="AG63" s="94"/>
      <c r="AH63" s="80"/>
    </row>
    <row r="64" spans="2:34" s="81" customFormat="1" ht="28.5" x14ac:dyDescent="0.45">
      <c r="B64" s="102">
        <v>1.0603</v>
      </c>
      <c r="C64" s="85" t="s">
        <v>135</v>
      </c>
      <c r="D64" s="84" t="s">
        <v>97</v>
      </c>
      <c r="E64" s="90">
        <v>3</v>
      </c>
      <c r="F64" s="93"/>
      <c r="G64" s="93"/>
      <c r="H64" s="93"/>
      <c r="I64" s="93"/>
      <c r="J64" s="93"/>
      <c r="K64" s="93"/>
      <c r="L64" s="93"/>
      <c r="M64" s="92"/>
      <c r="N64" s="93"/>
      <c r="O64" s="93"/>
      <c r="P64" s="93"/>
      <c r="Q64" s="93"/>
      <c r="R64" s="93"/>
      <c r="S64" s="94"/>
      <c r="T64" s="93"/>
      <c r="U64" s="93"/>
      <c r="V64" s="93"/>
      <c r="W64" s="93"/>
      <c r="X64" s="93"/>
      <c r="Y64" s="93"/>
      <c r="Z64" s="94"/>
      <c r="AA64" s="93"/>
      <c r="AB64" s="93"/>
      <c r="AC64" s="93"/>
      <c r="AD64" s="93"/>
      <c r="AE64" s="93"/>
      <c r="AF64" s="93"/>
      <c r="AG64" s="94"/>
      <c r="AH64" s="80"/>
    </row>
    <row r="65" spans="2:34" s="81" customFormat="1" ht="28.5" x14ac:dyDescent="0.45">
      <c r="B65" s="102">
        <v>1.0604</v>
      </c>
      <c r="C65" s="85" t="s">
        <v>136</v>
      </c>
      <c r="D65" s="84" t="s">
        <v>97</v>
      </c>
      <c r="E65" s="90">
        <v>4</v>
      </c>
      <c r="F65" s="93"/>
      <c r="G65" s="93"/>
      <c r="H65" s="93"/>
      <c r="I65" s="93"/>
      <c r="J65" s="93"/>
      <c r="K65" s="93"/>
      <c r="L65" s="93"/>
      <c r="M65" s="92"/>
      <c r="N65" s="93"/>
      <c r="O65" s="93"/>
      <c r="P65" s="93"/>
      <c r="Q65" s="93"/>
      <c r="R65" s="93"/>
      <c r="S65" s="94"/>
      <c r="T65" s="93"/>
      <c r="U65" s="93"/>
      <c r="V65" s="93"/>
      <c r="W65" s="93"/>
      <c r="X65" s="93"/>
      <c r="Y65" s="93"/>
      <c r="Z65" s="94"/>
      <c r="AA65" s="93"/>
      <c r="AB65" s="93"/>
      <c r="AC65" s="93"/>
      <c r="AD65" s="93"/>
      <c r="AE65" s="93"/>
      <c r="AF65" s="93"/>
      <c r="AG65" s="94"/>
      <c r="AH65" s="80"/>
    </row>
    <row r="66" spans="2:34" s="81" customFormat="1" ht="28.5" x14ac:dyDescent="0.45">
      <c r="B66" s="102">
        <v>1.0605</v>
      </c>
      <c r="C66" s="85" t="s">
        <v>137</v>
      </c>
      <c r="D66" s="84" t="s">
        <v>97</v>
      </c>
      <c r="E66" s="90">
        <v>2</v>
      </c>
      <c r="F66" s="93"/>
      <c r="G66" s="93"/>
      <c r="H66" s="93"/>
      <c r="I66" s="93"/>
      <c r="J66" s="93"/>
      <c r="K66" s="93"/>
      <c r="L66" s="93"/>
      <c r="M66" s="92"/>
      <c r="N66" s="93"/>
      <c r="O66" s="93"/>
      <c r="P66" s="93"/>
      <c r="Q66" s="93"/>
      <c r="R66" s="93"/>
      <c r="S66" s="94"/>
      <c r="T66" s="93"/>
      <c r="U66" s="93"/>
      <c r="V66" s="93"/>
      <c r="W66" s="93"/>
      <c r="X66" s="93"/>
      <c r="Y66" s="93"/>
      <c r="Z66" s="94"/>
      <c r="AA66" s="93"/>
      <c r="AB66" s="93"/>
      <c r="AC66" s="93"/>
      <c r="AD66" s="93"/>
      <c r="AE66" s="93"/>
      <c r="AF66" s="93"/>
      <c r="AG66" s="94"/>
      <c r="AH66" s="80"/>
    </row>
    <row r="67" spans="2:34" s="81" customFormat="1" ht="28.5" x14ac:dyDescent="0.45">
      <c r="B67" s="102">
        <v>1.0606</v>
      </c>
      <c r="C67" s="85" t="s">
        <v>138</v>
      </c>
      <c r="D67" s="84" t="s">
        <v>97</v>
      </c>
      <c r="E67" s="90">
        <v>3</v>
      </c>
      <c r="F67" s="93"/>
      <c r="G67" s="93"/>
      <c r="H67" s="93"/>
      <c r="I67" s="93"/>
      <c r="J67" s="93"/>
      <c r="K67" s="93"/>
      <c r="L67" s="93"/>
      <c r="M67" s="92"/>
      <c r="N67" s="93"/>
      <c r="O67" s="93"/>
      <c r="P67" s="93"/>
      <c r="Q67" s="93"/>
      <c r="R67" s="93"/>
      <c r="S67" s="94"/>
      <c r="T67" s="93"/>
      <c r="U67" s="93"/>
      <c r="V67" s="93"/>
      <c r="W67" s="93"/>
      <c r="X67" s="93"/>
      <c r="Y67" s="93"/>
      <c r="Z67" s="94"/>
      <c r="AA67" s="93"/>
      <c r="AB67" s="93"/>
      <c r="AC67" s="93"/>
      <c r="AD67" s="93"/>
      <c r="AE67" s="93"/>
      <c r="AF67" s="93"/>
      <c r="AG67" s="94"/>
      <c r="AH67" s="80"/>
    </row>
    <row r="68" spans="2:34" s="81" customFormat="1" ht="28.5" x14ac:dyDescent="0.45">
      <c r="B68" s="102">
        <v>1.0607</v>
      </c>
      <c r="C68" s="85" t="s">
        <v>139</v>
      </c>
      <c r="D68" s="84" t="s">
        <v>97</v>
      </c>
      <c r="E68" s="90">
        <v>4</v>
      </c>
      <c r="F68" s="93"/>
      <c r="G68" s="93"/>
      <c r="H68" s="93"/>
      <c r="I68" s="93"/>
      <c r="J68" s="93"/>
      <c r="K68" s="93"/>
      <c r="L68" s="93"/>
      <c r="M68" s="92"/>
      <c r="N68" s="93"/>
      <c r="O68" s="93"/>
      <c r="P68" s="93"/>
      <c r="Q68" s="93"/>
      <c r="R68" s="93"/>
      <c r="S68" s="94"/>
      <c r="T68" s="93"/>
      <c r="U68" s="93"/>
      <c r="V68" s="93"/>
      <c r="W68" s="93"/>
      <c r="X68" s="93"/>
      <c r="Y68" s="93"/>
      <c r="Z68" s="94"/>
      <c r="AA68" s="93"/>
      <c r="AB68" s="93"/>
      <c r="AC68" s="93"/>
      <c r="AD68" s="93"/>
      <c r="AE68" s="93"/>
      <c r="AF68" s="93"/>
      <c r="AG68" s="94"/>
      <c r="AH68" s="80"/>
    </row>
    <row r="69" spans="2:34" s="81" customFormat="1" ht="28.5" x14ac:dyDescent="0.45">
      <c r="B69" s="102">
        <v>1.0608</v>
      </c>
      <c r="C69" s="85" t="s">
        <v>140</v>
      </c>
      <c r="D69" s="84" t="s">
        <v>97</v>
      </c>
      <c r="E69" s="90">
        <v>1</v>
      </c>
      <c r="F69" s="93"/>
      <c r="G69" s="93"/>
      <c r="H69" s="93"/>
      <c r="I69" s="93"/>
      <c r="J69" s="93"/>
      <c r="K69" s="93"/>
      <c r="L69" s="93"/>
      <c r="M69" s="92"/>
      <c r="N69" s="93"/>
      <c r="O69" s="93"/>
      <c r="P69" s="93"/>
      <c r="Q69" s="93"/>
      <c r="R69" s="93"/>
      <c r="S69" s="94"/>
      <c r="T69" s="93"/>
      <c r="U69" s="93"/>
      <c r="V69" s="93"/>
      <c r="W69" s="93"/>
      <c r="X69" s="93"/>
      <c r="Y69" s="93"/>
      <c r="Z69" s="94"/>
      <c r="AA69" s="93"/>
      <c r="AB69" s="93"/>
      <c r="AC69" s="93"/>
      <c r="AD69" s="93"/>
      <c r="AE69" s="93"/>
      <c r="AF69" s="93"/>
      <c r="AG69" s="94"/>
      <c r="AH69" s="80"/>
    </row>
    <row r="70" spans="2:34" s="81" customFormat="1" ht="28.5" x14ac:dyDescent="0.45">
      <c r="B70" s="100">
        <v>1.07</v>
      </c>
      <c r="C70" s="101" t="s">
        <v>112</v>
      </c>
      <c r="D70" s="84" t="s">
        <v>17</v>
      </c>
      <c r="E70" s="90">
        <v>18.329999999999998</v>
      </c>
      <c r="F70" s="93"/>
      <c r="G70" s="93"/>
      <c r="H70" s="93"/>
      <c r="I70" s="93"/>
      <c r="J70" s="93"/>
      <c r="K70" s="93"/>
      <c r="L70" s="93"/>
      <c r="M70" s="92"/>
      <c r="N70" s="93"/>
      <c r="O70" s="93"/>
      <c r="P70" s="93"/>
      <c r="Q70" s="93"/>
      <c r="R70" s="93"/>
      <c r="S70" s="94"/>
      <c r="T70" s="93"/>
      <c r="U70" s="93"/>
      <c r="V70" s="93"/>
      <c r="W70" s="93"/>
      <c r="X70" s="93"/>
      <c r="Y70" s="93"/>
      <c r="Z70" s="94"/>
      <c r="AA70" s="93"/>
      <c r="AB70" s="93"/>
      <c r="AC70" s="93"/>
      <c r="AD70" s="93"/>
      <c r="AE70" s="93"/>
      <c r="AF70" s="93"/>
      <c r="AG70" s="94"/>
      <c r="AH70" s="80"/>
    </row>
    <row r="71" spans="2:34" s="81" customFormat="1" ht="28.5" x14ac:dyDescent="0.45">
      <c r="B71" s="100">
        <v>1.08</v>
      </c>
      <c r="C71" s="101" t="s">
        <v>113</v>
      </c>
      <c r="D71" s="84" t="s">
        <v>0</v>
      </c>
      <c r="E71" s="103">
        <v>167969</v>
      </c>
      <c r="F71" s="93"/>
      <c r="G71" s="93"/>
      <c r="H71" s="93"/>
      <c r="I71" s="93"/>
      <c r="J71" s="93"/>
      <c r="K71" s="93"/>
      <c r="L71" s="93"/>
      <c r="M71" s="92"/>
      <c r="N71" s="93"/>
      <c r="O71" s="93"/>
      <c r="P71" s="93"/>
      <c r="Q71" s="93"/>
      <c r="R71" s="93"/>
      <c r="S71" s="94"/>
      <c r="T71" s="93"/>
      <c r="U71" s="93"/>
      <c r="V71" s="93"/>
      <c r="W71" s="93"/>
      <c r="X71" s="93"/>
      <c r="Y71" s="93"/>
      <c r="Z71" s="94"/>
      <c r="AA71" s="93"/>
      <c r="AB71" s="93"/>
      <c r="AC71" s="93"/>
      <c r="AD71" s="93"/>
      <c r="AE71" s="93"/>
      <c r="AF71" s="93"/>
      <c r="AG71" s="94"/>
      <c r="AH71" s="80"/>
    </row>
    <row r="72" spans="2:34" s="81" customFormat="1" ht="28.5" x14ac:dyDescent="0.45">
      <c r="B72" s="102">
        <v>1.0801000000000001</v>
      </c>
      <c r="C72" s="85" t="s">
        <v>113</v>
      </c>
      <c r="D72" s="84" t="s">
        <v>0</v>
      </c>
      <c r="E72" s="103">
        <v>268986.46000000002</v>
      </c>
      <c r="F72" s="93"/>
      <c r="G72" s="93"/>
      <c r="H72" s="93"/>
      <c r="I72" s="93"/>
      <c r="J72" s="93"/>
      <c r="K72" s="93"/>
      <c r="L72" s="93"/>
      <c r="M72" s="92"/>
      <c r="N72" s="93"/>
      <c r="O72" s="93"/>
      <c r="P72" s="93"/>
      <c r="Q72" s="93"/>
      <c r="R72" s="93"/>
      <c r="S72" s="94"/>
      <c r="T72" s="93"/>
      <c r="U72" s="93"/>
      <c r="V72" s="93"/>
      <c r="W72" s="93"/>
      <c r="X72" s="93"/>
      <c r="Y72" s="93"/>
      <c r="Z72" s="94"/>
      <c r="AA72" s="93"/>
      <c r="AB72" s="93"/>
      <c r="AC72" s="93"/>
      <c r="AD72" s="93"/>
      <c r="AE72" s="93"/>
      <c r="AF72" s="93"/>
      <c r="AG72" s="94"/>
      <c r="AH72" s="80"/>
    </row>
    <row r="73" spans="2:34" s="81" customFormat="1" ht="28.5" x14ac:dyDescent="0.45">
      <c r="B73" s="102">
        <v>1.0802</v>
      </c>
      <c r="C73" s="85" t="s">
        <v>161</v>
      </c>
      <c r="D73" s="84" t="s">
        <v>0</v>
      </c>
      <c r="E73" s="103">
        <v>22842.600000000006</v>
      </c>
      <c r="F73" s="93"/>
      <c r="G73" s="93"/>
      <c r="H73" s="93"/>
      <c r="I73" s="93"/>
      <c r="J73" s="93"/>
      <c r="K73" s="93"/>
      <c r="L73" s="93"/>
      <c r="M73" s="92"/>
      <c r="N73" s="93"/>
      <c r="O73" s="93"/>
      <c r="P73" s="93"/>
      <c r="Q73" s="93"/>
      <c r="R73" s="93"/>
      <c r="S73" s="94"/>
      <c r="T73" s="93"/>
      <c r="U73" s="93"/>
      <c r="V73" s="93"/>
      <c r="W73" s="93"/>
      <c r="X73" s="93"/>
      <c r="Y73" s="93"/>
      <c r="Z73" s="94"/>
      <c r="AA73" s="93"/>
      <c r="AB73" s="93"/>
      <c r="AC73" s="93"/>
      <c r="AD73" s="93"/>
      <c r="AE73" s="93"/>
      <c r="AF73" s="93"/>
      <c r="AG73" s="94"/>
      <c r="AH73" s="80"/>
    </row>
    <row r="74" spans="2:34" s="81" customFormat="1" ht="28.5" x14ac:dyDescent="0.45">
      <c r="B74" s="102">
        <v>1.0803</v>
      </c>
      <c r="C74" s="85" t="s">
        <v>162</v>
      </c>
      <c r="D74" s="84" t="s">
        <v>103</v>
      </c>
      <c r="E74" s="103">
        <v>20101.488000000005</v>
      </c>
      <c r="F74" s="93"/>
      <c r="G74" s="93"/>
      <c r="H74" s="93"/>
      <c r="I74" s="93"/>
      <c r="J74" s="93"/>
      <c r="K74" s="93"/>
      <c r="L74" s="93"/>
      <c r="M74" s="92"/>
      <c r="N74" s="93"/>
      <c r="O74" s="93"/>
      <c r="P74" s="93"/>
      <c r="Q74" s="93"/>
      <c r="R74" s="93"/>
      <c r="S74" s="94"/>
      <c r="T74" s="93"/>
      <c r="U74" s="93"/>
      <c r="V74" s="93"/>
      <c r="W74" s="93"/>
      <c r="X74" s="93"/>
      <c r="Y74" s="93"/>
      <c r="Z74" s="94"/>
      <c r="AA74" s="93"/>
      <c r="AB74" s="93"/>
      <c r="AC74" s="93"/>
      <c r="AD74" s="93"/>
      <c r="AE74" s="93"/>
      <c r="AF74" s="93"/>
      <c r="AG74" s="94"/>
      <c r="AH74" s="80"/>
    </row>
    <row r="75" spans="2:34" s="81" customFormat="1" ht="28.5" x14ac:dyDescent="0.45">
      <c r="B75" s="102">
        <v>1.0804</v>
      </c>
      <c r="C75" s="85" t="s">
        <v>163</v>
      </c>
      <c r="D75" s="84" t="s">
        <v>103</v>
      </c>
      <c r="E75" s="103">
        <v>207886.42610999997</v>
      </c>
      <c r="F75" s="93"/>
      <c r="G75" s="93"/>
      <c r="H75" s="93"/>
      <c r="I75" s="93"/>
      <c r="J75" s="93"/>
      <c r="K75" s="93"/>
      <c r="L75" s="93"/>
      <c r="M75" s="92"/>
      <c r="N75" s="93"/>
      <c r="O75" s="93"/>
      <c r="P75" s="93"/>
      <c r="Q75" s="93"/>
      <c r="R75" s="93"/>
      <c r="S75" s="94"/>
      <c r="T75" s="93"/>
      <c r="U75" s="93"/>
      <c r="V75" s="93"/>
      <c r="W75" s="93"/>
      <c r="X75" s="93"/>
      <c r="Y75" s="93"/>
      <c r="Z75" s="94"/>
      <c r="AA75" s="93"/>
      <c r="AB75" s="93"/>
      <c r="AC75" s="93"/>
      <c r="AD75" s="93"/>
      <c r="AE75" s="93"/>
      <c r="AF75" s="93"/>
      <c r="AG75" s="94"/>
      <c r="AH75" s="80"/>
    </row>
    <row r="76" spans="2:34" s="81" customFormat="1" ht="28.5" x14ac:dyDescent="0.45">
      <c r="B76" s="102">
        <v>1.0805</v>
      </c>
      <c r="C76" s="85" t="s">
        <v>164</v>
      </c>
      <c r="D76" s="84" t="s">
        <v>0</v>
      </c>
      <c r="E76" s="103">
        <v>22842.600000000006</v>
      </c>
      <c r="F76" s="93"/>
      <c r="G76" s="93"/>
      <c r="H76" s="93"/>
      <c r="I76" s="93"/>
      <c r="J76" s="93"/>
      <c r="K76" s="93"/>
      <c r="L76" s="93"/>
      <c r="M76" s="92"/>
      <c r="N76" s="93"/>
      <c r="O76" s="93"/>
      <c r="P76" s="93"/>
      <c r="Q76" s="93"/>
      <c r="R76" s="93"/>
      <c r="S76" s="94"/>
      <c r="T76" s="93"/>
      <c r="U76" s="93"/>
      <c r="V76" s="93"/>
      <c r="W76" s="93"/>
      <c r="X76" s="93"/>
      <c r="Y76" s="93"/>
      <c r="Z76" s="94"/>
      <c r="AA76" s="93"/>
      <c r="AB76" s="93"/>
      <c r="AC76" s="93"/>
      <c r="AD76" s="93"/>
      <c r="AE76" s="93"/>
      <c r="AF76" s="93"/>
      <c r="AG76" s="94"/>
      <c r="AH76" s="80"/>
    </row>
    <row r="77" spans="2:34" s="81" customFormat="1" ht="28.5" x14ac:dyDescent="0.45">
      <c r="B77" s="102">
        <v>1.0806</v>
      </c>
      <c r="C77" s="85" t="s">
        <v>165</v>
      </c>
      <c r="D77" s="84" t="s">
        <v>103</v>
      </c>
      <c r="E77" s="103">
        <v>20101.488000000005</v>
      </c>
      <c r="F77" s="93"/>
      <c r="G77" s="93"/>
      <c r="H77" s="93"/>
      <c r="I77" s="93"/>
      <c r="J77" s="93"/>
      <c r="K77" s="93"/>
      <c r="L77" s="93"/>
      <c r="M77" s="92"/>
      <c r="N77" s="93"/>
      <c r="O77" s="93"/>
      <c r="P77" s="93"/>
      <c r="Q77" s="93"/>
      <c r="R77" s="93"/>
      <c r="S77" s="94"/>
      <c r="T77" s="93"/>
      <c r="U77" s="93"/>
      <c r="V77" s="93"/>
      <c r="W77" s="93"/>
      <c r="X77" s="93"/>
      <c r="Y77" s="93"/>
      <c r="Z77" s="94"/>
      <c r="AA77" s="93"/>
      <c r="AB77" s="93"/>
      <c r="AC77" s="93"/>
      <c r="AD77" s="93"/>
      <c r="AE77" s="93"/>
      <c r="AF77" s="93"/>
      <c r="AG77" s="94"/>
      <c r="AH77" s="80"/>
    </row>
    <row r="78" spans="2:34" s="81" customFormat="1" ht="28.5" x14ac:dyDescent="0.45">
      <c r="B78" s="102">
        <v>1.0807</v>
      </c>
      <c r="C78" s="85" t="s">
        <v>166</v>
      </c>
      <c r="D78" s="84" t="s">
        <v>103</v>
      </c>
      <c r="E78" s="103">
        <v>137055.60000000003</v>
      </c>
      <c r="F78" s="93"/>
      <c r="G78" s="93"/>
      <c r="H78" s="93"/>
      <c r="I78" s="93"/>
      <c r="J78" s="93"/>
      <c r="K78" s="93"/>
      <c r="L78" s="93"/>
      <c r="M78" s="92"/>
      <c r="N78" s="93"/>
      <c r="O78" s="93"/>
      <c r="P78" s="93"/>
      <c r="Q78" s="93"/>
      <c r="R78" s="93"/>
      <c r="S78" s="94"/>
      <c r="T78" s="93"/>
      <c r="U78" s="93"/>
      <c r="V78" s="93"/>
      <c r="W78" s="93"/>
      <c r="X78" s="93"/>
      <c r="Y78" s="93"/>
      <c r="Z78" s="94"/>
      <c r="AA78" s="93"/>
      <c r="AB78" s="93"/>
      <c r="AC78" s="93"/>
      <c r="AD78" s="93"/>
      <c r="AE78" s="93"/>
      <c r="AF78" s="93"/>
      <c r="AG78" s="94"/>
      <c r="AH78" s="80"/>
    </row>
    <row r="79" spans="2:34" s="81" customFormat="1" ht="28.5" x14ac:dyDescent="0.45">
      <c r="B79" s="100">
        <v>1.0900000000000001</v>
      </c>
      <c r="C79" s="101" t="s">
        <v>114</v>
      </c>
      <c r="D79" s="84" t="s">
        <v>116</v>
      </c>
      <c r="E79" s="90">
        <v>1</v>
      </c>
      <c r="F79" s="93"/>
      <c r="G79" s="93"/>
      <c r="H79" s="93"/>
      <c r="I79" s="93"/>
      <c r="J79" s="93"/>
      <c r="K79" s="93"/>
      <c r="L79" s="93"/>
      <c r="M79" s="92"/>
      <c r="N79" s="93"/>
      <c r="O79" s="88"/>
      <c r="P79" s="88"/>
      <c r="Q79" s="88"/>
      <c r="R79" s="88"/>
      <c r="S79" s="89"/>
      <c r="T79" s="88">
        <f t="shared" ref="P79:AG80" si="7">1/30</f>
        <v>3.3333333333333333E-2</v>
      </c>
      <c r="U79" s="88">
        <f t="shared" si="7"/>
        <v>3.3333333333333333E-2</v>
      </c>
      <c r="V79" s="88">
        <f t="shared" si="7"/>
        <v>3.3333333333333333E-2</v>
      </c>
      <c r="W79" s="88">
        <f t="shared" si="7"/>
        <v>3.3333333333333333E-2</v>
      </c>
      <c r="X79" s="88">
        <f t="shared" si="7"/>
        <v>3.3333333333333333E-2</v>
      </c>
      <c r="Y79" s="88">
        <f t="shared" si="7"/>
        <v>3.3333333333333333E-2</v>
      </c>
      <c r="Z79" s="89">
        <f t="shared" si="7"/>
        <v>3.3333333333333333E-2</v>
      </c>
      <c r="AA79" s="88">
        <f t="shared" si="7"/>
        <v>3.3333333333333333E-2</v>
      </c>
      <c r="AB79" s="88">
        <f t="shared" si="7"/>
        <v>3.3333333333333333E-2</v>
      </c>
      <c r="AC79" s="88">
        <f t="shared" si="7"/>
        <v>3.3333333333333333E-2</v>
      </c>
      <c r="AD79" s="88">
        <f t="shared" si="7"/>
        <v>3.3333333333333333E-2</v>
      </c>
      <c r="AE79" s="88">
        <f t="shared" si="7"/>
        <v>3.3333333333333333E-2</v>
      </c>
      <c r="AF79" s="88">
        <f t="shared" si="7"/>
        <v>3.3333333333333333E-2</v>
      </c>
      <c r="AG79" s="89">
        <f t="shared" si="7"/>
        <v>3.3333333333333333E-2</v>
      </c>
      <c r="AH79" s="80"/>
    </row>
    <row r="80" spans="2:34" s="81" customFormat="1" ht="28.5" x14ac:dyDescent="0.45">
      <c r="B80" s="100">
        <v>1.1000000000000001</v>
      </c>
      <c r="C80" s="101" t="s">
        <v>115</v>
      </c>
      <c r="D80" s="84" t="s">
        <v>116</v>
      </c>
      <c r="E80" s="90">
        <v>1</v>
      </c>
      <c r="F80" s="93"/>
      <c r="G80" s="93"/>
      <c r="H80" s="93"/>
      <c r="I80" s="93"/>
      <c r="J80" s="93"/>
      <c r="K80" s="93"/>
      <c r="L80" s="93"/>
      <c r="M80" s="92"/>
      <c r="N80" s="93"/>
      <c r="O80" s="88">
        <f>1/30</f>
        <v>3.3333333333333333E-2</v>
      </c>
      <c r="P80" s="88">
        <f t="shared" si="7"/>
        <v>3.3333333333333333E-2</v>
      </c>
      <c r="Q80" s="88">
        <f t="shared" si="7"/>
        <v>3.3333333333333333E-2</v>
      </c>
      <c r="R80" s="88">
        <f t="shared" si="7"/>
        <v>3.3333333333333333E-2</v>
      </c>
      <c r="S80" s="89">
        <f t="shared" si="7"/>
        <v>3.3333333333333333E-2</v>
      </c>
      <c r="T80" s="88">
        <f t="shared" si="7"/>
        <v>3.3333333333333333E-2</v>
      </c>
      <c r="U80" s="88">
        <f t="shared" si="7"/>
        <v>3.3333333333333333E-2</v>
      </c>
      <c r="V80" s="88">
        <f t="shared" si="7"/>
        <v>3.3333333333333333E-2</v>
      </c>
      <c r="W80" s="88">
        <f t="shared" si="7"/>
        <v>3.3333333333333333E-2</v>
      </c>
      <c r="X80" s="88">
        <f t="shared" si="7"/>
        <v>3.3333333333333333E-2</v>
      </c>
      <c r="Y80" s="88">
        <f t="shared" si="7"/>
        <v>3.3333333333333333E-2</v>
      </c>
      <c r="Z80" s="89">
        <f t="shared" si="7"/>
        <v>3.3333333333333333E-2</v>
      </c>
      <c r="AA80" s="88">
        <f t="shared" si="7"/>
        <v>3.3333333333333333E-2</v>
      </c>
      <c r="AB80" s="88">
        <f t="shared" si="7"/>
        <v>3.3333333333333333E-2</v>
      </c>
      <c r="AC80" s="88">
        <f t="shared" si="7"/>
        <v>3.3333333333333333E-2</v>
      </c>
      <c r="AD80" s="88">
        <f t="shared" si="7"/>
        <v>3.3333333333333333E-2</v>
      </c>
      <c r="AE80" s="88">
        <f t="shared" si="7"/>
        <v>3.3333333333333333E-2</v>
      </c>
      <c r="AF80" s="88">
        <f t="shared" si="7"/>
        <v>3.3333333333333333E-2</v>
      </c>
      <c r="AG80" s="89">
        <f t="shared" si="7"/>
        <v>3.3333333333333333E-2</v>
      </c>
      <c r="AH80" s="80"/>
    </row>
    <row r="81" spans="2:34" s="81" customFormat="1" ht="28.5" x14ac:dyDescent="0.45">
      <c r="B81" s="100">
        <v>1.1100000000000001</v>
      </c>
      <c r="C81" s="101" t="s">
        <v>117</v>
      </c>
      <c r="D81" s="84" t="s">
        <v>116</v>
      </c>
      <c r="E81" s="90">
        <v>1</v>
      </c>
      <c r="F81" s="93"/>
      <c r="G81" s="93"/>
      <c r="H81" s="93"/>
      <c r="I81" s="93"/>
      <c r="J81" s="93"/>
      <c r="K81" s="93"/>
      <c r="L81" s="93"/>
      <c r="M81" s="92"/>
      <c r="N81" s="93"/>
      <c r="O81" s="93"/>
      <c r="P81" s="93"/>
      <c r="Q81" s="93"/>
      <c r="R81" s="93"/>
      <c r="S81" s="94"/>
      <c r="T81" s="93"/>
      <c r="U81" s="93"/>
      <c r="V81" s="93"/>
      <c r="W81" s="93"/>
      <c r="X81" s="93"/>
      <c r="Y81" s="93"/>
      <c r="Z81" s="94"/>
      <c r="AA81" s="93"/>
      <c r="AB81" s="93"/>
      <c r="AC81" s="93"/>
      <c r="AD81" s="93"/>
      <c r="AE81" s="93"/>
      <c r="AF81" s="93"/>
      <c r="AG81" s="94"/>
      <c r="AH81" s="80"/>
    </row>
    <row r="82" spans="2:34" s="81" customFormat="1" ht="28.5" x14ac:dyDescent="0.45">
      <c r="B82" s="100">
        <v>1.1200000000000001</v>
      </c>
      <c r="C82" s="101" t="s">
        <v>118</v>
      </c>
      <c r="D82" s="84"/>
      <c r="E82" s="90"/>
      <c r="F82" s="93"/>
      <c r="G82" s="93"/>
      <c r="H82" s="93"/>
      <c r="I82" s="93"/>
      <c r="J82" s="93"/>
      <c r="K82" s="93"/>
      <c r="L82" s="93"/>
      <c r="M82" s="92"/>
      <c r="N82" s="93"/>
      <c r="O82" s="93"/>
      <c r="P82" s="93"/>
      <c r="Q82" s="93"/>
      <c r="R82" s="93"/>
      <c r="S82" s="94"/>
      <c r="T82" s="93"/>
      <c r="U82" s="93"/>
      <c r="V82" s="93"/>
      <c r="W82" s="93"/>
      <c r="X82" s="93"/>
      <c r="Y82" s="93"/>
      <c r="Z82" s="94"/>
      <c r="AA82" s="93"/>
      <c r="AB82" s="93"/>
      <c r="AC82" s="93"/>
      <c r="AD82" s="93"/>
      <c r="AE82" s="93"/>
      <c r="AF82" s="93"/>
      <c r="AG82" s="94"/>
      <c r="AH82" s="80"/>
    </row>
    <row r="83" spans="2:34" s="81" customFormat="1" ht="28.5" x14ac:dyDescent="0.45">
      <c r="B83" s="102">
        <v>1.1201000000000001</v>
      </c>
      <c r="C83" s="85" t="s">
        <v>119</v>
      </c>
      <c r="D83" s="84" t="s">
        <v>20</v>
      </c>
      <c r="E83" s="103">
        <v>25925.82</v>
      </c>
      <c r="F83" s="93"/>
      <c r="G83" s="93"/>
      <c r="H83" s="93"/>
      <c r="I83" s="93"/>
      <c r="J83" s="93"/>
      <c r="K83" s="93"/>
      <c r="L83" s="93"/>
      <c r="M83" s="92"/>
      <c r="N83" s="93"/>
      <c r="O83" s="93"/>
      <c r="P83" s="93"/>
      <c r="Q83" s="93"/>
      <c r="R83" s="93"/>
      <c r="S83" s="94"/>
      <c r="T83" s="98">
        <v>2500</v>
      </c>
      <c r="U83" s="98">
        <v>2500</v>
      </c>
      <c r="V83" s="98">
        <v>2500</v>
      </c>
      <c r="W83" s="98">
        <v>2500</v>
      </c>
      <c r="X83" s="98">
        <v>2500</v>
      </c>
      <c r="Y83" s="98">
        <v>2500</v>
      </c>
      <c r="Z83" s="103">
        <v>2500</v>
      </c>
      <c r="AA83" s="98">
        <v>2500</v>
      </c>
      <c r="AB83" s="98">
        <v>2500</v>
      </c>
      <c r="AC83" s="98">
        <v>2500</v>
      </c>
      <c r="AD83" s="98">
        <v>2500</v>
      </c>
      <c r="AE83" s="98">
        <v>2500</v>
      </c>
      <c r="AF83" s="98">
        <v>2500</v>
      </c>
      <c r="AG83" s="103">
        <v>2500</v>
      </c>
      <c r="AH83" s="80"/>
    </row>
    <row r="84" spans="2:34" s="81" customFormat="1" ht="28.5" x14ac:dyDescent="0.45">
      <c r="B84" s="102">
        <v>1.1202000000000001</v>
      </c>
      <c r="C84" s="85" t="s">
        <v>120</v>
      </c>
      <c r="D84" s="84" t="s">
        <v>116</v>
      </c>
      <c r="E84" s="103">
        <v>1</v>
      </c>
      <c r="F84" s="93"/>
      <c r="G84" s="93"/>
      <c r="H84" s="93"/>
      <c r="I84" s="93"/>
      <c r="J84" s="93"/>
      <c r="K84" s="93"/>
      <c r="L84" s="93"/>
      <c r="M84" s="92"/>
      <c r="N84" s="93"/>
      <c r="O84" s="93"/>
      <c r="P84" s="93"/>
      <c r="Q84" s="93"/>
      <c r="R84" s="93"/>
      <c r="S84" s="94"/>
      <c r="T84" s="88">
        <f t="shared" ref="T84:AG84" si="8">1/30</f>
        <v>3.3333333333333333E-2</v>
      </c>
      <c r="U84" s="88">
        <f t="shared" si="8"/>
        <v>3.3333333333333333E-2</v>
      </c>
      <c r="V84" s="88">
        <f t="shared" si="8"/>
        <v>3.3333333333333333E-2</v>
      </c>
      <c r="W84" s="88">
        <f t="shared" si="8"/>
        <v>3.3333333333333333E-2</v>
      </c>
      <c r="X84" s="88">
        <f t="shared" si="8"/>
        <v>3.3333333333333333E-2</v>
      </c>
      <c r="Y84" s="88">
        <f t="shared" si="8"/>
        <v>3.3333333333333333E-2</v>
      </c>
      <c r="Z84" s="89">
        <f t="shared" si="8"/>
        <v>3.3333333333333333E-2</v>
      </c>
      <c r="AA84" s="88">
        <f t="shared" si="8"/>
        <v>3.3333333333333333E-2</v>
      </c>
      <c r="AB84" s="88">
        <f t="shared" si="8"/>
        <v>3.3333333333333333E-2</v>
      </c>
      <c r="AC84" s="88">
        <f t="shared" si="8"/>
        <v>3.3333333333333333E-2</v>
      </c>
      <c r="AD84" s="88">
        <f t="shared" si="8"/>
        <v>3.3333333333333333E-2</v>
      </c>
      <c r="AE84" s="88">
        <f t="shared" si="8"/>
        <v>3.3333333333333333E-2</v>
      </c>
      <c r="AF84" s="88">
        <f t="shared" si="8"/>
        <v>3.3333333333333333E-2</v>
      </c>
      <c r="AG84" s="89">
        <f t="shared" si="8"/>
        <v>3.3333333333333333E-2</v>
      </c>
      <c r="AH84" s="80"/>
    </row>
    <row r="85" spans="2:34" s="81" customFormat="1" ht="28.5" x14ac:dyDescent="0.45">
      <c r="B85" s="102">
        <v>1.1203000000000001</v>
      </c>
      <c r="C85" s="85" t="s">
        <v>121</v>
      </c>
      <c r="D85" s="84" t="s">
        <v>17</v>
      </c>
      <c r="E85" s="103">
        <v>18.329999999999998</v>
      </c>
      <c r="F85" s="93"/>
      <c r="G85" s="93"/>
      <c r="H85" s="93"/>
      <c r="I85" s="93"/>
      <c r="J85" s="93"/>
      <c r="K85" s="93"/>
      <c r="L85" s="93"/>
      <c r="M85" s="92"/>
      <c r="N85" s="93"/>
      <c r="O85" s="93"/>
      <c r="P85" s="93"/>
      <c r="Q85" s="93"/>
      <c r="R85" s="93"/>
      <c r="S85" s="94"/>
      <c r="T85" s="93"/>
      <c r="U85" s="93"/>
      <c r="V85" s="93"/>
      <c r="W85" s="93"/>
      <c r="X85" s="93"/>
      <c r="Y85" s="93"/>
      <c r="Z85" s="94"/>
      <c r="AA85" s="93"/>
      <c r="AB85" s="93"/>
      <c r="AC85" s="93"/>
      <c r="AD85" s="93"/>
      <c r="AE85" s="93"/>
      <c r="AF85" s="93"/>
      <c r="AG85" s="94"/>
      <c r="AH85" s="80"/>
    </row>
    <row r="86" spans="2:34" s="81" customFormat="1" ht="28.5" x14ac:dyDescent="0.45">
      <c r="B86" s="102">
        <v>1.1204000000000001</v>
      </c>
      <c r="C86" s="85" t="s">
        <v>106</v>
      </c>
      <c r="D86" s="84" t="s">
        <v>20</v>
      </c>
      <c r="E86" s="104">
        <v>25925.82</v>
      </c>
      <c r="F86" s="86"/>
      <c r="G86" s="86"/>
      <c r="H86" s="86"/>
      <c r="I86" s="86"/>
      <c r="J86" s="86"/>
      <c r="K86" s="86"/>
      <c r="L86" s="86"/>
      <c r="M86" s="87"/>
      <c r="N86" s="86"/>
      <c r="O86" s="86"/>
      <c r="P86" s="86"/>
      <c r="Q86" s="86"/>
      <c r="R86" s="86"/>
      <c r="S86" s="85"/>
      <c r="T86" s="98">
        <v>1500</v>
      </c>
      <c r="U86" s="98">
        <v>1500</v>
      </c>
      <c r="V86" s="98">
        <v>1500</v>
      </c>
      <c r="W86" s="98">
        <v>1500</v>
      </c>
      <c r="X86" s="98">
        <v>1500</v>
      </c>
      <c r="Y86" s="98">
        <v>1500</v>
      </c>
      <c r="Z86" s="103">
        <v>1500</v>
      </c>
      <c r="AA86" s="98">
        <v>1500</v>
      </c>
      <c r="AB86" s="98">
        <v>1500</v>
      </c>
      <c r="AC86" s="98">
        <v>1500</v>
      </c>
      <c r="AD86" s="98">
        <v>1500</v>
      </c>
      <c r="AE86" s="98">
        <v>1500</v>
      </c>
      <c r="AF86" s="98"/>
      <c r="AG86" s="103"/>
      <c r="AH86" s="80"/>
    </row>
    <row r="87" spans="2:34" s="81" customFormat="1" ht="28.5" x14ac:dyDescent="0.45">
      <c r="B87" s="102">
        <v>1.1205000000000001</v>
      </c>
      <c r="C87" s="85" t="s">
        <v>107</v>
      </c>
      <c r="D87" s="84" t="s">
        <v>103</v>
      </c>
      <c r="E87" s="104">
        <v>4562.9443200000005</v>
      </c>
      <c r="F87" s="86"/>
      <c r="G87" s="86"/>
      <c r="H87" s="86"/>
      <c r="I87" s="86"/>
      <c r="J87" s="86"/>
      <c r="K87" s="86"/>
      <c r="L87" s="86"/>
      <c r="M87" s="87"/>
      <c r="N87" s="86"/>
      <c r="O87" s="86"/>
      <c r="P87" s="86"/>
      <c r="Q87" s="86"/>
      <c r="R87" s="86"/>
      <c r="S87" s="85"/>
      <c r="T87" s="98">
        <v>450</v>
      </c>
      <c r="U87" s="98">
        <v>450</v>
      </c>
      <c r="V87" s="98">
        <v>450</v>
      </c>
      <c r="W87" s="98">
        <v>450</v>
      </c>
      <c r="X87" s="98">
        <v>450</v>
      </c>
      <c r="Y87" s="98">
        <v>450</v>
      </c>
      <c r="Z87" s="103">
        <v>450</v>
      </c>
      <c r="AA87" s="98">
        <v>450</v>
      </c>
      <c r="AB87" s="98">
        <v>450</v>
      </c>
      <c r="AC87" s="98">
        <v>450</v>
      </c>
      <c r="AD87" s="98">
        <v>450</v>
      </c>
      <c r="AE87" s="98">
        <v>450</v>
      </c>
      <c r="AF87" s="86"/>
      <c r="AG87" s="85"/>
      <c r="AH87" s="80"/>
    </row>
    <row r="88" spans="2:34" s="81" customFormat="1" ht="28.5" x14ac:dyDescent="0.45">
      <c r="B88" s="102">
        <v>1.1206</v>
      </c>
      <c r="C88" s="85" t="s">
        <v>108</v>
      </c>
      <c r="D88" s="84" t="s">
        <v>103</v>
      </c>
      <c r="E88" s="104">
        <v>38183.547696000009</v>
      </c>
      <c r="F88" s="86"/>
      <c r="G88" s="86"/>
      <c r="H88" s="86"/>
      <c r="I88" s="86"/>
      <c r="J88" s="86"/>
      <c r="K88" s="86"/>
      <c r="L88" s="86"/>
      <c r="M88" s="87"/>
      <c r="N88" s="86"/>
      <c r="O88" s="86"/>
      <c r="P88" s="86"/>
      <c r="Q88" s="86"/>
      <c r="R88" s="86"/>
      <c r="S88" s="85"/>
      <c r="T88" s="98">
        <f>+T87*7.5</f>
        <v>3375</v>
      </c>
      <c r="U88" s="98">
        <f t="shared" ref="U88:AE88" si="9">+U87*7.5</f>
        <v>3375</v>
      </c>
      <c r="V88" s="98">
        <f t="shared" si="9"/>
        <v>3375</v>
      </c>
      <c r="W88" s="98">
        <f t="shared" si="9"/>
        <v>3375</v>
      </c>
      <c r="X88" s="98">
        <f t="shared" si="9"/>
        <v>3375</v>
      </c>
      <c r="Y88" s="98">
        <f t="shared" si="9"/>
        <v>3375</v>
      </c>
      <c r="Z88" s="103">
        <f t="shared" si="9"/>
        <v>3375</v>
      </c>
      <c r="AA88" s="98">
        <f t="shared" si="9"/>
        <v>3375</v>
      </c>
      <c r="AB88" s="98">
        <f t="shared" si="9"/>
        <v>3375</v>
      </c>
      <c r="AC88" s="98">
        <f t="shared" si="9"/>
        <v>3375</v>
      </c>
      <c r="AD88" s="98">
        <f t="shared" si="9"/>
        <v>3375</v>
      </c>
      <c r="AE88" s="98">
        <f t="shared" si="9"/>
        <v>3375</v>
      </c>
      <c r="AF88" s="86"/>
      <c r="AG88" s="85"/>
      <c r="AH88" s="80"/>
    </row>
    <row r="89" spans="2:34" s="81" customFormat="1" ht="28.5" x14ac:dyDescent="0.45">
      <c r="B89" s="100">
        <v>1.1300000000000001</v>
      </c>
      <c r="C89" s="101" t="s">
        <v>122</v>
      </c>
      <c r="D89" s="84" t="s">
        <v>17</v>
      </c>
      <c r="E89" s="104">
        <v>18.329999999999998</v>
      </c>
      <c r="F89" s="86"/>
      <c r="G89" s="86"/>
      <c r="H89" s="86"/>
      <c r="I89" s="86"/>
      <c r="J89" s="86"/>
      <c r="K89" s="86"/>
      <c r="L89" s="86"/>
      <c r="M89" s="87"/>
      <c r="N89" s="86"/>
      <c r="O89" s="88">
        <f t="shared" ref="O89:AG89" si="10">1/30</f>
        <v>3.3333333333333333E-2</v>
      </c>
      <c r="P89" s="88">
        <f t="shared" si="10"/>
        <v>3.3333333333333333E-2</v>
      </c>
      <c r="Q89" s="88">
        <f t="shared" si="10"/>
        <v>3.3333333333333333E-2</v>
      </c>
      <c r="R89" s="88">
        <f t="shared" si="10"/>
        <v>3.3333333333333333E-2</v>
      </c>
      <c r="S89" s="89">
        <f t="shared" si="10"/>
        <v>3.3333333333333333E-2</v>
      </c>
      <c r="T89" s="88">
        <f t="shared" si="10"/>
        <v>3.3333333333333333E-2</v>
      </c>
      <c r="U89" s="88">
        <f t="shared" si="10"/>
        <v>3.3333333333333333E-2</v>
      </c>
      <c r="V89" s="88">
        <f t="shared" si="10"/>
        <v>3.3333333333333333E-2</v>
      </c>
      <c r="W89" s="88">
        <f t="shared" si="10"/>
        <v>3.3333333333333333E-2</v>
      </c>
      <c r="X89" s="88">
        <f t="shared" si="10"/>
        <v>3.3333333333333333E-2</v>
      </c>
      <c r="Y89" s="88">
        <f t="shared" si="10"/>
        <v>3.3333333333333333E-2</v>
      </c>
      <c r="Z89" s="89">
        <f t="shared" si="10"/>
        <v>3.3333333333333333E-2</v>
      </c>
      <c r="AA89" s="88">
        <f t="shared" si="10"/>
        <v>3.3333333333333333E-2</v>
      </c>
      <c r="AB89" s="88">
        <f t="shared" si="10"/>
        <v>3.3333333333333333E-2</v>
      </c>
      <c r="AC89" s="88">
        <f t="shared" si="10"/>
        <v>3.3333333333333333E-2</v>
      </c>
      <c r="AD89" s="88">
        <f t="shared" si="10"/>
        <v>3.3333333333333333E-2</v>
      </c>
      <c r="AE89" s="88">
        <f t="shared" si="10"/>
        <v>3.3333333333333333E-2</v>
      </c>
      <c r="AF89" s="88">
        <f t="shared" si="10"/>
        <v>3.3333333333333333E-2</v>
      </c>
      <c r="AG89" s="89">
        <f t="shared" si="10"/>
        <v>3.3333333333333333E-2</v>
      </c>
      <c r="AH89" s="80"/>
    </row>
    <row r="90" spans="2:34" s="81" customFormat="1" ht="28.5" x14ac:dyDescent="0.45">
      <c r="B90" s="100">
        <v>1.1400000000000001</v>
      </c>
      <c r="C90" s="101" t="s">
        <v>123</v>
      </c>
      <c r="D90" s="84"/>
      <c r="E90" s="104"/>
      <c r="F90" s="86"/>
      <c r="G90" s="86"/>
      <c r="H90" s="86"/>
      <c r="I90" s="86"/>
      <c r="J90" s="86"/>
      <c r="K90" s="86"/>
      <c r="L90" s="86"/>
      <c r="M90" s="87"/>
      <c r="N90" s="86"/>
      <c r="O90" s="86"/>
      <c r="P90" s="86"/>
      <c r="Q90" s="86"/>
      <c r="R90" s="86"/>
      <c r="S90" s="85"/>
      <c r="T90" s="105">
        <v>1000</v>
      </c>
      <c r="U90" s="105">
        <v>1000</v>
      </c>
      <c r="V90" s="105">
        <v>1000</v>
      </c>
      <c r="W90" s="105">
        <v>1000</v>
      </c>
      <c r="X90" s="105">
        <v>1000</v>
      </c>
      <c r="Y90" s="105">
        <v>1000</v>
      </c>
      <c r="Z90" s="104">
        <v>1000</v>
      </c>
      <c r="AA90" s="105">
        <v>1000</v>
      </c>
      <c r="AB90" s="105">
        <v>1000</v>
      </c>
      <c r="AC90" s="105">
        <v>1000</v>
      </c>
      <c r="AD90" s="105">
        <v>1000</v>
      </c>
      <c r="AE90" s="105">
        <v>1000</v>
      </c>
      <c r="AF90" s="105">
        <v>1000</v>
      </c>
      <c r="AG90" s="104">
        <v>1000</v>
      </c>
      <c r="AH90" s="80"/>
    </row>
    <row r="91" spans="2:34" s="81" customFormat="1" ht="28.5" x14ac:dyDescent="0.45">
      <c r="B91" s="102">
        <v>1.1401000000000001</v>
      </c>
      <c r="C91" s="85" t="s">
        <v>123</v>
      </c>
      <c r="D91" s="84" t="s">
        <v>20</v>
      </c>
      <c r="E91" s="104">
        <v>653614.21209303034</v>
      </c>
      <c r="F91" s="86"/>
      <c r="G91" s="86"/>
      <c r="H91" s="86"/>
      <c r="I91" s="86"/>
      <c r="J91" s="86"/>
      <c r="K91" s="86"/>
      <c r="L91" s="86"/>
      <c r="M91" s="87"/>
      <c r="N91" s="86"/>
      <c r="O91" s="86"/>
      <c r="P91" s="86"/>
      <c r="Q91" s="86"/>
      <c r="R91" s="86"/>
      <c r="S91" s="85"/>
      <c r="T91" s="86"/>
      <c r="U91" s="86"/>
      <c r="V91" s="86"/>
      <c r="W91" s="86"/>
      <c r="X91" s="86"/>
      <c r="Y91" s="86"/>
      <c r="Z91" s="85"/>
      <c r="AA91" s="86"/>
      <c r="AB91" s="86"/>
      <c r="AC91" s="86"/>
      <c r="AD91" s="86"/>
      <c r="AE91" s="86"/>
      <c r="AF91" s="86"/>
      <c r="AG91" s="85"/>
      <c r="AH91" s="80"/>
    </row>
    <row r="92" spans="2:34" s="81" customFormat="1" ht="28.5" x14ac:dyDescent="0.45">
      <c r="B92" s="102">
        <v>1.1402000000000001</v>
      </c>
      <c r="C92" s="85" t="s">
        <v>124</v>
      </c>
      <c r="D92" s="84" t="s">
        <v>0</v>
      </c>
      <c r="E92" s="104">
        <v>754170.24472272722</v>
      </c>
      <c r="F92" s="86"/>
      <c r="G92" s="86"/>
      <c r="H92" s="86"/>
      <c r="I92" s="86"/>
      <c r="J92" s="86"/>
      <c r="K92" s="86"/>
      <c r="L92" s="86"/>
      <c r="M92" s="87"/>
      <c r="N92" s="86"/>
      <c r="O92" s="86"/>
      <c r="P92" s="86"/>
      <c r="Q92" s="86"/>
      <c r="R92" s="86"/>
      <c r="S92" s="85"/>
      <c r="T92" s="86"/>
      <c r="U92" s="86"/>
      <c r="V92" s="86"/>
      <c r="W92" s="86"/>
      <c r="X92" s="86"/>
      <c r="Y92" s="86"/>
      <c r="Z92" s="85"/>
      <c r="AA92" s="86"/>
      <c r="AB92" s="86"/>
      <c r="AC92" s="86"/>
      <c r="AD92" s="86"/>
      <c r="AE92" s="86"/>
      <c r="AF92" s="86"/>
      <c r="AG92" s="85"/>
      <c r="AH92" s="80"/>
    </row>
    <row r="93" spans="2:34" s="81" customFormat="1" ht="28.5" x14ac:dyDescent="0.45">
      <c r="B93" s="102">
        <v>1.1403000000000001</v>
      </c>
      <c r="C93" s="85" t="s">
        <v>106</v>
      </c>
      <c r="D93" s="84" t="s">
        <v>20</v>
      </c>
      <c r="E93" s="104">
        <v>213553.65</v>
      </c>
      <c r="F93" s="86"/>
      <c r="G93" s="86"/>
      <c r="H93" s="86"/>
      <c r="I93" s="86"/>
      <c r="J93" s="86"/>
      <c r="K93" s="86"/>
      <c r="L93" s="86"/>
      <c r="M93" s="87"/>
      <c r="N93" s="86"/>
      <c r="O93" s="86"/>
      <c r="P93" s="86"/>
      <c r="Q93" s="86"/>
      <c r="R93" s="86"/>
      <c r="S93" s="85"/>
      <c r="T93" s="86"/>
      <c r="U93" s="86"/>
      <c r="V93" s="86"/>
      <c r="W93" s="86"/>
      <c r="X93" s="86"/>
      <c r="Y93" s="86"/>
      <c r="Z93" s="85"/>
      <c r="AA93" s="86"/>
      <c r="AB93" s="86"/>
      <c r="AC93" s="86"/>
      <c r="AD93" s="86"/>
      <c r="AE93" s="86"/>
      <c r="AF93" s="86"/>
      <c r="AG93" s="85"/>
      <c r="AH93" s="80"/>
    </row>
    <row r="94" spans="2:34" s="81" customFormat="1" ht="28.5" x14ac:dyDescent="0.45">
      <c r="B94" s="102">
        <v>1.1404000000000001</v>
      </c>
      <c r="C94" s="85" t="s">
        <v>107</v>
      </c>
      <c r="D94" s="84" t="s">
        <v>103</v>
      </c>
      <c r="E94" s="104">
        <v>144568.66575800002</v>
      </c>
      <c r="F94" s="86"/>
      <c r="G94" s="86"/>
      <c r="H94" s="86"/>
      <c r="I94" s="86"/>
      <c r="J94" s="86"/>
      <c r="K94" s="86"/>
      <c r="L94" s="86"/>
      <c r="M94" s="87"/>
      <c r="N94" s="86"/>
      <c r="O94" s="86"/>
      <c r="P94" s="86"/>
      <c r="Q94" s="86"/>
      <c r="R94" s="86"/>
      <c r="S94" s="85"/>
      <c r="T94" s="86"/>
      <c r="U94" s="86"/>
      <c r="V94" s="86"/>
      <c r="W94" s="86"/>
      <c r="X94" s="86"/>
      <c r="Y94" s="86"/>
      <c r="Z94" s="85"/>
      <c r="AA94" s="86"/>
      <c r="AB94" s="86"/>
      <c r="AC94" s="86"/>
      <c r="AD94" s="86"/>
      <c r="AE94" s="86"/>
      <c r="AF94" s="86"/>
      <c r="AG94" s="85"/>
      <c r="AH94" s="80"/>
    </row>
    <row r="95" spans="2:34" s="81" customFormat="1" ht="28.5" x14ac:dyDescent="0.45">
      <c r="B95" s="102">
        <v>1.1405000000000001</v>
      </c>
      <c r="C95" s="85" t="s">
        <v>108</v>
      </c>
      <c r="D95" s="84" t="s">
        <v>103</v>
      </c>
      <c r="E95" s="104">
        <v>1092386.676859</v>
      </c>
      <c r="F95" s="86"/>
      <c r="G95" s="86"/>
      <c r="H95" s="86"/>
      <c r="I95" s="86"/>
      <c r="J95" s="86"/>
      <c r="K95" s="86"/>
      <c r="L95" s="86"/>
      <c r="M95" s="87"/>
      <c r="N95" s="86"/>
      <c r="O95" s="86"/>
      <c r="P95" s="86"/>
      <c r="Q95" s="86"/>
      <c r="R95" s="86"/>
      <c r="S95" s="85"/>
      <c r="T95" s="86"/>
      <c r="U95" s="86"/>
      <c r="V95" s="86"/>
      <c r="W95" s="86"/>
      <c r="X95" s="86"/>
      <c r="Y95" s="86"/>
      <c r="Z95" s="85"/>
      <c r="AA95" s="86"/>
      <c r="AB95" s="86"/>
      <c r="AC95" s="86"/>
      <c r="AD95" s="86"/>
      <c r="AE95" s="86"/>
      <c r="AF95" s="86"/>
      <c r="AG95" s="85"/>
      <c r="AH95" s="80"/>
    </row>
    <row r="96" spans="2:34" s="81" customFormat="1" ht="28.5" x14ac:dyDescent="0.45">
      <c r="B96" s="100">
        <v>1.1600000000000001</v>
      </c>
      <c r="C96" s="101" t="s">
        <v>125</v>
      </c>
      <c r="D96" s="84" t="s">
        <v>20</v>
      </c>
      <c r="E96" s="104">
        <v>25925.82</v>
      </c>
      <c r="F96" s="86"/>
      <c r="G96" s="86"/>
      <c r="H96" s="86"/>
      <c r="I96" s="86"/>
      <c r="J96" s="86"/>
      <c r="K96" s="86"/>
      <c r="L96" s="86"/>
      <c r="M96" s="87"/>
      <c r="N96" s="86"/>
      <c r="O96" s="86"/>
      <c r="P96" s="86"/>
      <c r="Q96" s="86"/>
      <c r="R96" s="86"/>
      <c r="S96" s="85"/>
      <c r="T96" s="86"/>
      <c r="U96" s="86"/>
      <c r="V96" s="86"/>
      <c r="W96" s="86"/>
      <c r="X96" s="86"/>
      <c r="Y96" s="86"/>
      <c r="Z96" s="85"/>
      <c r="AA96" s="86"/>
      <c r="AB96" s="86"/>
      <c r="AC96" s="86"/>
      <c r="AD96" s="86"/>
      <c r="AE96" s="86"/>
      <c r="AF96" s="86"/>
      <c r="AG96" s="85"/>
      <c r="AH96" s="80"/>
    </row>
    <row r="97" spans="2:34" s="81" customFormat="1" ht="28.5" x14ac:dyDescent="0.45">
      <c r="B97" s="100">
        <v>2</v>
      </c>
      <c r="C97" s="101" t="s">
        <v>126</v>
      </c>
      <c r="D97" s="84"/>
      <c r="E97" s="85"/>
      <c r="F97" s="86"/>
      <c r="G97" s="86"/>
      <c r="H97" s="86"/>
      <c r="I97" s="86"/>
      <c r="J97" s="86"/>
      <c r="K97" s="86"/>
      <c r="L97" s="86"/>
      <c r="M97" s="87"/>
      <c r="N97" s="86"/>
      <c r="O97" s="86"/>
      <c r="P97" s="86"/>
      <c r="Q97" s="86"/>
      <c r="R97" s="86"/>
      <c r="S97" s="85"/>
      <c r="T97" s="86"/>
      <c r="U97" s="86"/>
      <c r="V97" s="86"/>
      <c r="W97" s="86"/>
      <c r="X97" s="86"/>
      <c r="Y97" s="86"/>
      <c r="Z97" s="85"/>
      <c r="AA97" s="86"/>
      <c r="AB97" s="86"/>
      <c r="AC97" s="86"/>
      <c r="AD97" s="86"/>
      <c r="AE97" s="86"/>
      <c r="AF97" s="86"/>
      <c r="AG97" s="85"/>
      <c r="AH97" s="80"/>
    </row>
    <row r="98" spans="2:34" s="81" customFormat="1" ht="28.5" x14ac:dyDescent="0.45">
      <c r="B98" s="102">
        <v>2.0200999999999998</v>
      </c>
      <c r="C98" s="85" t="s">
        <v>106</v>
      </c>
      <c r="D98" s="84" t="s">
        <v>20</v>
      </c>
      <c r="E98" s="104">
        <v>65891.967209999973</v>
      </c>
      <c r="F98" s="86"/>
      <c r="G98" s="86"/>
      <c r="H98" s="86"/>
      <c r="I98" s="86"/>
      <c r="J98" s="86"/>
      <c r="K98" s="86"/>
      <c r="L98" s="86"/>
      <c r="M98" s="87"/>
      <c r="N98" s="86"/>
      <c r="O98" s="86"/>
      <c r="P98" s="86"/>
      <c r="Q98" s="86"/>
      <c r="R98" s="86"/>
      <c r="S98" s="85"/>
      <c r="T98" s="86"/>
      <c r="U98" s="86"/>
      <c r="V98" s="86"/>
      <c r="W98" s="86"/>
      <c r="X98" s="86"/>
      <c r="Y98" s="86"/>
      <c r="Z98" s="104">
        <v>2000</v>
      </c>
      <c r="AA98" s="105">
        <v>2000</v>
      </c>
      <c r="AB98" s="105">
        <v>2000</v>
      </c>
      <c r="AC98" s="105">
        <v>2000</v>
      </c>
      <c r="AD98" s="105">
        <v>2000</v>
      </c>
      <c r="AE98" s="105">
        <v>2000</v>
      </c>
      <c r="AF98" s="105">
        <v>2000</v>
      </c>
      <c r="AG98" s="104">
        <v>2000</v>
      </c>
      <c r="AH98" s="80"/>
    </row>
    <row r="99" spans="2:34" s="81" customFormat="1" ht="28.5" x14ac:dyDescent="0.45">
      <c r="B99" s="102">
        <v>2.0202</v>
      </c>
      <c r="C99" s="85" t="s">
        <v>107</v>
      </c>
      <c r="D99" s="84" t="s">
        <v>103</v>
      </c>
      <c r="E99" s="104">
        <v>21934.18</v>
      </c>
      <c r="F99" s="86"/>
      <c r="G99" s="86"/>
      <c r="H99" s="86"/>
      <c r="I99" s="86"/>
      <c r="J99" s="86"/>
      <c r="K99" s="86"/>
      <c r="L99" s="86"/>
      <c r="M99" s="87"/>
      <c r="N99" s="86"/>
      <c r="O99" s="86"/>
      <c r="P99" s="86"/>
      <c r="Q99" s="86"/>
      <c r="R99" s="86"/>
      <c r="S99" s="85"/>
      <c r="T99" s="86"/>
      <c r="U99" s="86"/>
      <c r="V99" s="86"/>
      <c r="W99" s="86"/>
      <c r="X99" s="86"/>
      <c r="Y99" s="86"/>
      <c r="Z99" s="104">
        <v>600</v>
      </c>
      <c r="AA99" s="105">
        <v>600</v>
      </c>
      <c r="AB99" s="105">
        <v>600</v>
      </c>
      <c r="AC99" s="105">
        <v>600</v>
      </c>
      <c r="AD99" s="105">
        <v>600</v>
      </c>
      <c r="AE99" s="105">
        <v>600</v>
      </c>
      <c r="AF99" s="105">
        <v>600</v>
      </c>
      <c r="AG99" s="104">
        <v>600</v>
      </c>
      <c r="AH99" s="80"/>
    </row>
    <row r="100" spans="2:34" s="81" customFormat="1" ht="28.5" x14ac:dyDescent="0.45">
      <c r="B100" s="102">
        <v>2.0203000000000002</v>
      </c>
      <c r="C100" s="85" t="s">
        <v>108</v>
      </c>
      <c r="D100" s="84" t="s">
        <v>103</v>
      </c>
      <c r="E100" s="104">
        <v>214331.95</v>
      </c>
      <c r="F100" s="86"/>
      <c r="G100" s="86"/>
      <c r="H100" s="86"/>
      <c r="I100" s="86"/>
      <c r="J100" s="86"/>
      <c r="K100" s="86"/>
      <c r="L100" s="86"/>
      <c r="M100" s="87"/>
      <c r="N100" s="86"/>
      <c r="O100" s="86"/>
      <c r="P100" s="86"/>
      <c r="Q100" s="86"/>
      <c r="R100" s="86"/>
      <c r="S100" s="85"/>
      <c r="T100" s="86"/>
      <c r="U100" s="86"/>
      <c r="V100" s="86"/>
      <c r="W100" s="86"/>
      <c r="X100" s="86"/>
      <c r="Y100" s="86"/>
      <c r="Z100" s="104">
        <v>2000</v>
      </c>
      <c r="AA100" s="105">
        <v>2000</v>
      </c>
      <c r="AB100" s="105">
        <v>2000</v>
      </c>
      <c r="AC100" s="105">
        <v>2000</v>
      </c>
      <c r="AD100" s="105">
        <v>2000</v>
      </c>
      <c r="AE100" s="105">
        <v>2000</v>
      </c>
      <c r="AF100" s="105">
        <v>2000</v>
      </c>
      <c r="AG100" s="104">
        <v>2000</v>
      </c>
      <c r="AH100" s="80"/>
    </row>
    <row r="101" spans="2:34" s="81" customFormat="1" ht="28.5" x14ac:dyDescent="0.45">
      <c r="B101" s="102">
        <v>2.0204000000000004</v>
      </c>
      <c r="C101" s="85" t="s">
        <v>131</v>
      </c>
      <c r="D101" s="84" t="s">
        <v>0</v>
      </c>
      <c r="E101" s="104">
        <v>155394.31000000006</v>
      </c>
      <c r="F101" s="86"/>
      <c r="G101" s="86"/>
      <c r="H101" s="86"/>
      <c r="I101" s="86"/>
      <c r="J101" s="86"/>
      <c r="K101" s="86"/>
      <c r="L101" s="86"/>
      <c r="M101" s="87"/>
      <c r="N101" s="86"/>
      <c r="O101" s="86"/>
      <c r="P101" s="86"/>
      <c r="Q101" s="86"/>
      <c r="R101" s="86"/>
      <c r="S101" s="85"/>
      <c r="T101" s="86"/>
      <c r="U101" s="86"/>
      <c r="V101" s="86"/>
      <c r="W101" s="86"/>
      <c r="X101" s="86"/>
      <c r="Y101" s="86"/>
      <c r="Z101" s="104">
        <v>600</v>
      </c>
      <c r="AA101" s="105">
        <v>600</v>
      </c>
      <c r="AB101" s="105">
        <v>600</v>
      </c>
      <c r="AC101" s="105">
        <v>600</v>
      </c>
      <c r="AD101" s="105">
        <v>600</v>
      </c>
      <c r="AE101" s="105">
        <v>600</v>
      </c>
      <c r="AF101" s="105">
        <v>600</v>
      </c>
      <c r="AG101" s="105">
        <v>600</v>
      </c>
      <c r="AH101" s="80"/>
    </row>
    <row r="102" spans="2:34" s="81" customFormat="1" ht="28.5" x14ac:dyDescent="0.45">
      <c r="B102" s="102">
        <v>2.0205000000000006</v>
      </c>
      <c r="C102" s="85" t="s">
        <v>132</v>
      </c>
      <c r="D102" s="84" t="s">
        <v>0</v>
      </c>
      <c r="E102" s="104">
        <v>93402.050000000032</v>
      </c>
      <c r="F102" s="86"/>
      <c r="G102" s="86"/>
      <c r="H102" s="86"/>
      <c r="I102" s="86"/>
      <c r="J102" s="86"/>
      <c r="K102" s="86"/>
      <c r="L102" s="86"/>
      <c r="M102" s="87"/>
      <c r="N102" s="86"/>
      <c r="O102" s="86"/>
      <c r="P102" s="86"/>
      <c r="Q102" s="86"/>
      <c r="R102" s="86"/>
      <c r="S102" s="85"/>
      <c r="T102" s="86"/>
      <c r="U102" s="86"/>
      <c r="V102" s="86"/>
      <c r="W102" s="86"/>
      <c r="X102" s="86"/>
      <c r="Y102" s="86"/>
      <c r="Z102" s="104">
        <v>400</v>
      </c>
      <c r="AA102" s="105">
        <v>400</v>
      </c>
      <c r="AB102" s="105">
        <v>400</v>
      </c>
      <c r="AC102" s="105">
        <v>400</v>
      </c>
      <c r="AD102" s="105">
        <v>400</v>
      </c>
      <c r="AE102" s="105">
        <v>400</v>
      </c>
      <c r="AF102" s="105">
        <v>400</v>
      </c>
      <c r="AG102" s="105">
        <v>400</v>
      </c>
      <c r="AH102" s="80"/>
    </row>
    <row r="103" spans="2:34" s="81" customFormat="1" ht="28.5" x14ac:dyDescent="0.45">
      <c r="B103" s="102">
        <v>2.0206000000000008</v>
      </c>
      <c r="C103" s="85" t="s">
        <v>167</v>
      </c>
      <c r="D103" s="84" t="s">
        <v>20</v>
      </c>
      <c r="E103" s="104">
        <v>76518.615140000009</v>
      </c>
      <c r="F103" s="86"/>
      <c r="G103" s="86"/>
      <c r="H103" s="86"/>
      <c r="I103" s="86"/>
      <c r="J103" s="86"/>
      <c r="K103" s="86"/>
      <c r="L103" s="86"/>
      <c r="M103" s="87"/>
      <c r="N103" s="86"/>
      <c r="O103" s="86"/>
      <c r="P103" s="86"/>
      <c r="Q103" s="86"/>
      <c r="R103" s="86"/>
      <c r="S103" s="85"/>
      <c r="T103" s="86"/>
      <c r="U103" s="86"/>
      <c r="V103" s="86"/>
      <c r="W103" s="86"/>
      <c r="X103" s="86"/>
      <c r="Y103" s="86"/>
      <c r="Z103" s="104">
        <v>30</v>
      </c>
      <c r="AA103" s="105">
        <v>30</v>
      </c>
      <c r="AB103" s="105">
        <v>30</v>
      </c>
      <c r="AC103" s="105">
        <v>30</v>
      </c>
      <c r="AD103" s="105">
        <v>30</v>
      </c>
      <c r="AE103" s="105">
        <v>30</v>
      </c>
      <c r="AF103" s="105">
        <v>30</v>
      </c>
      <c r="AG103" s="105">
        <v>30</v>
      </c>
      <c r="AH103" s="80"/>
    </row>
    <row r="104" spans="2:34" s="81" customFormat="1" ht="28.5" x14ac:dyDescent="0.45">
      <c r="B104" s="106"/>
      <c r="C104" s="107"/>
      <c r="D104" s="108"/>
      <c r="E104" s="107"/>
      <c r="F104" s="109"/>
      <c r="G104" s="109"/>
      <c r="H104" s="109"/>
      <c r="I104" s="109"/>
      <c r="J104" s="109"/>
      <c r="K104" s="109"/>
      <c r="L104" s="109"/>
      <c r="M104" s="110"/>
      <c r="N104" s="109"/>
      <c r="O104" s="109"/>
      <c r="P104" s="109"/>
      <c r="Q104" s="109"/>
      <c r="R104" s="109"/>
      <c r="S104" s="107"/>
      <c r="T104" s="109"/>
      <c r="U104" s="109"/>
      <c r="V104" s="109"/>
      <c r="W104" s="109"/>
      <c r="X104" s="109"/>
      <c r="Y104" s="109"/>
      <c r="Z104" s="107"/>
      <c r="AA104" s="109"/>
      <c r="AB104" s="109"/>
      <c r="AC104" s="109"/>
      <c r="AD104" s="109"/>
      <c r="AE104" s="109"/>
      <c r="AF104" s="109"/>
      <c r="AG104" s="107"/>
      <c r="AH104" s="111"/>
    </row>
    <row r="105" spans="2:34" x14ac:dyDescent="0.35">
      <c r="B105" s="7"/>
      <c r="C105" s="3"/>
      <c r="D105" s="8"/>
      <c r="E105" s="3"/>
    </row>
    <row r="106" spans="2:34" x14ac:dyDescent="0.35">
      <c r="B106" s="7"/>
      <c r="C106" s="3"/>
      <c r="D106" s="8"/>
      <c r="E106" s="3"/>
    </row>
    <row r="107" spans="2:34" x14ac:dyDescent="0.35">
      <c r="B107" s="7"/>
      <c r="C107" s="3"/>
      <c r="D107" s="8"/>
      <c r="E107" s="3"/>
    </row>
    <row r="108" spans="2:34" x14ac:dyDescent="0.35">
      <c r="B108" s="7"/>
      <c r="C108" s="3"/>
      <c r="D108" s="8"/>
      <c r="E108" s="3"/>
    </row>
  </sheetData>
  <mergeCells count="12">
    <mergeCell ref="AH2:AH3"/>
    <mergeCell ref="B2:B3"/>
    <mergeCell ref="C3:AG3"/>
    <mergeCell ref="C2:AG2"/>
    <mergeCell ref="F14:L14"/>
    <mergeCell ref="M14:S14"/>
    <mergeCell ref="T14:Z14"/>
    <mergeCell ref="AA14:AG14"/>
    <mergeCell ref="B14:B16"/>
    <mergeCell ref="C14:C16"/>
    <mergeCell ref="D14:D16"/>
    <mergeCell ref="E14:E16"/>
  </mergeCells>
  <printOptions horizontalCentered="1"/>
  <pageMargins left="0" right="0" top="0" bottom="0" header="0" footer="0"/>
  <pageSetup paperSize="9"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zoomScale="60" zoomScaleNormal="60" workbookViewId="0">
      <selection activeCell="B6" sqref="B6"/>
    </sheetView>
  </sheetViews>
  <sheetFormatPr baseColWidth="10" defaultColWidth="11" defaultRowHeight="15" x14ac:dyDescent="0.25"/>
  <cols>
    <col min="1" max="1" width="28.28515625" style="1" customWidth="1"/>
    <col min="2" max="2" width="81.85546875" style="1" bestFit="1" customWidth="1"/>
    <col min="3" max="3" width="17.42578125" style="1" customWidth="1"/>
    <col min="4" max="4" width="14.28515625" style="1" customWidth="1"/>
    <col min="5" max="5" width="71.42578125" style="1" customWidth="1"/>
    <col min="6" max="6" width="21.140625" style="1" customWidth="1"/>
    <col min="7" max="7" width="28.28515625" style="1" customWidth="1"/>
    <col min="8" max="16384" width="11" style="1"/>
  </cols>
  <sheetData>
    <row r="1" spans="1:7" ht="82.5" customHeight="1" x14ac:dyDescent="0.25">
      <c r="A1" s="45"/>
      <c r="B1" s="51" t="s">
        <v>67</v>
      </c>
      <c r="C1" s="52"/>
      <c r="D1" s="52"/>
      <c r="E1" s="52"/>
      <c r="F1" s="52"/>
      <c r="G1" s="43"/>
    </row>
    <row r="2" spans="1:7" ht="33.75" x14ac:dyDescent="0.25">
      <c r="A2" s="46"/>
      <c r="B2" s="47" t="str">
        <f>+'Nivel 4 LookAhead P'!C3</f>
        <v>REGISTRO DE PLANIFICACIÓN (JUNIO-2024)</v>
      </c>
      <c r="C2" s="48"/>
      <c r="D2" s="48"/>
      <c r="E2" s="48"/>
      <c r="F2" s="48"/>
      <c r="G2" s="44"/>
    </row>
    <row r="4" spans="1:7" ht="21" x14ac:dyDescent="0.35">
      <c r="A4" s="3" t="s">
        <v>1</v>
      </c>
      <c r="B4" s="3" t="str">
        <f>'Nivel 4 LookAhead P'!C5</f>
        <v>: "DEFENSAS RIBEREÑAS DEL RÍO CHICAMA”</v>
      </c>
    </row>
    <row r="5" spans="1:7" ht="21" x14ac:dyDescent="0.35">
      <c r="A5" s="3" t="s">
        <v>2</v>
      </c>
      <c r="B5" s="3" t="str">
        <f>'Nivel 4 LookAhead P'!C7</f>
        <v>ALTAVISTA IG SAC</v>
      </c>
    </row>
    <row r="6" spans="1:7" ht="21" x14ac:dyDescent="0.35">
      <c r="A6" s="3" t="s">
        <v>14</v>
      </c>
      <c r="B6" s="25">
        <f>+'Nivel 4 LookAhead P'!C8</f>
        <v>45460</v>
      </c>
    </row>
    <row r="7" spans="1:7" ht="21" x14ac:dyDescent="0.35">
      <c r="A7" s="3"/>
      <c r="B7" s="3"/>
    </row>
    <row r="8" spans="1:7" ht="21" x14ac:dyDescent="0.35">
      <c r="A8" s="5" t="str">
        <f>+'Nivel 4 LookAhead P'!B10</f>
        <v>SEMANA DE CONTROL: N°01</v>
      </c>
      <c r="B8" s="3"/>
    </row>
    <row r="9" spans="1:7" ht="21" x14ac:dyDescent="0.35">
      <c r="A9" s="24" t="str">
        <f>+'Nivel 4 LookAhead P'!B11</f>
        <v>Del:</v>
      </c>
      <c r="B9" s="5">
        <f>+'Nivel 4 LookAhead P'!C11</f>
        <v>45491</v>
      </c>
    </row>
    <row r="10" spans="1:7" ht="21" x14ac:dyDescent="0.35">
      <c r="A10" s="24" t="str">
        <f>+'Nivel 4 LookAhead P'!B12</f>
        <v>Al:</v>
      </c>
      <c r="B10" s="5">
        <f>+'Nivel 4 LookAhead P'!C12</f>
        <v>45497</v>
      </c>
    </row>
    <row r="12" spans="1:7" ht="15.75" thickBot="1" x14ac:dyDescent="0.3"/>
    <row r="13" spans="1:7" s="10" customFormat="1" ht="42" customHeight="1" thickTop="1" thickBot="1" x14ac:dyDescent="0.3">
      <c r="A13" s="20" t="s">
        <v>3</v>
      </c>
      <c r="B13" s="21" t="s">
        <v>4</v>
      </c>
      <c r="C13" s="22" t="s">
        <v>66</v>
      </c>
      <c r="D13" s="21" t="s">
        <v>68</v>
      </c>
      <c r="E13" s="21" t="s">
        <v>69</v>
      </c>
      <c r="F13" s="22" t="s">
        <v>70</v>
      </c>
      <c r="G13" s="23" t="s">
        <v>71</v>
      </c>
    </row>
    <row r="14" spans="1:7" ht="21.75" thickTop="1" x14ac:dyDescent="0.35">
      <c r="A14" s="11" t="s">
        <v>51</v>
      </c>
      <c r="B14" s="12" t="s">
        <v>52</v>
      </c>
      <c r="C14" s="35"/>
      <c r="D14" s="26"/>
      <c r="E14" s="29"/>
      <c r="F14" s="35"/>
      <c r="G14" s="33"/>
    </row>
    <row r="15" spans="1:7" ht="21" x14ac:dyDescent="0.35">
      <c r="A15" s="11" t="s">
        <v>53</v>
      </c>
      <c r="B15" s="12" t="s">
        <v>54</v>
      </c>
      <c r="C15" s="15"/>
      <c r="D15" s="26"/>
      <c r="E15" s="29"/>
      <c r="F15" s="15"/>
      <c r="G15" s="33"/>
    </row>
    <row r="16" spans="1:7" ht="21" x14ac:dyDescent="0.35">
      <c r="A16" s="13" t="s">
        <v>18</v>
      </c>
      <c r="B16" s="14" t="s">
        <v>19</v>
      </c>
      <c r="C16" s="15"/>
      <c r="D16" s="26"/>
      <c r="E16" s="29"/>
      <c r="F16" s="15"/>
      <c r="G16" s="33"/>
    </row>
    <row r="17" spans="1:7" ht="21" x14ac:dyDescent="0.35">
      <c r="A17" s="13" t="s">
        <v>21</v>
      </c>
      <c r="B17" s="14" t="s">
        <v>22</v>
      </c>
      <c r="C17" s="15"/>
      <c r="D17" s="27"/>
      <c r="E17" s="30"/>
      <c r="F17" s="15"/>
      <c r="G17" s="33"/>
    </row>
    <row r="18" spans="1:7" ht="21" x14ac:dyDescent="0.35">
      <c r="A18" s="13"/>
      <c r="B18" s="14"/>
      <c r="C18" s="15"/>
      <c r="D18" s="26"/>
      <c r="E18" s="29"/>
      <c r="F18" s="15"/>
      <c r="G18" s="33"/>
    </row>
    <row r="19" spans="1:7" ht="21" x14ac:dyDescent="0.35">
      <c r="A19" s="13"/>
      <c r="B19" s="14"/>
      <c r="C19" s="15"/>
      <c r="D19" s="26"/>
      <c r="E19" s="31"/>
      <c r="F19" s="15"/>
      <c r="G19" s="33"/>
    </row>
    <row r="20" spans="1:7" ht="21" x14ac:dyDescent="0.35">
      <c r="A20" s="13"/>
      <c r="B20" s="14"/>
      <c r="C20" s="15"/>
      <c r="D20" s="26"/>
      <c r="E20" s="29"/>
      <c r="F20" s="15"/>
      <c r="G20" s="33"/>
    </row>
    <row r="21" spans="1:7" ht="21" x14ac:dyDescent="0.35">
      <c r="A21" s="13"/>
      <c r="B21" s="14"/>
      <c r="C21" s="15"/>
      <c r="D21" s="26"/>
      <c r="E21" s="31"/>
      <c r="F21" s="15"/>
      <c r="G21" s="33"/>
    </row>
    <row r="22" spans="1:7" ht="21" x14ac:dyDescent="0.35">
      <c r="A22" s="13"/>
      <c r="B22" s="14"/>
      <c r="C22" s="15"/>
      <c r="D22" s="26"/>
      <c r="E22" s="29"/>
      <c r="F22" s="15"/>
      <c r="G22" s="33"/>
    </row>
    <row r="23" spans="1:7" ht="21" x14ac:dyDescent="0.35">
      <c r="A23" s="13"/>
      <c r="B23" s="14"/>
      <c r="C23" s="15"/>
      <c r="D23" s="26"/>
      <c r="E23" s="29"/>
      <c r="F23" s="15"/>
      <c r="G23" s="33"/>
    </row>
    <row r="24" spans="1:7" ht="21" x14ac:dyDescent="0.35">
      <c r="A24" s="13"/>
      <c r="B24" s="14"/>
      <c r="C24" s="15"/>
      <c r="D24" s="26"/>
      <c r="E24" s="29"/>
      <c r="F24" s="15"/>
      <c r="G24" s="33"/>
    </row>
    <row r="25" spans="1:7" ht="21" x14ac:dyDescent="0.35">
      <c r="A25" s="13"/>
      <c r="B25" s="14"/>
      <c r="C25" s="15"/>
      <c r="D25" s="26"/>
      <c r="E25" s="31"/>
      <c r="F25" s="15"/>
      <c r="G25" s="33"/>
    </row>
    <row r="26" spans="1:7" ht="21" x14ac:dyDescent="0.35">
      <c r="A26" s="13"/>
      <c r="B26" s="14"/>
      <c r="C26" s="15"/>
      <c r="D26" s="26"/>
      <c r="E26" s="29"/>
      <c r="F26" s="15"/>
      <c r="G26" s="33"/>
    </row>
    <row r="27" spans="1:7" ht="21" x14ac:dyDescent="0.35">
      <c r="A27" s="13"/>
      <c r="B27" s="14"/>
      <c r="C27" s="15"/>
      <c r="D27" s="26"/>
      <c r="E27" s="29"/>
      <c r="F27" s="15"/>
      <c r="G27" s="33"/>
    </row>
    <row r="28" spans="1:7" ht="21" x14ac:dyDescent="0.35">
      <c r="A28" s="13"/>
      <c r="B28" s="14"/>
      <c r="C28" s="15"/>
      <c r="D28" s="26"/>
      <c r="E28" s="29"/>
      <c r="F28" s="15"/>
      <c r="G28" s="33"/>
    </row>
    <row r="29" spans="1:7" ht="21" x14ac:dyDescent="0.35">
      <c r="A29" s="13"/>
      <c r="B29" s="14"/>
      <c r="C29" s="15"/>
      <c r="D29" s="26"/>
      <c r="E29" s="29"/>
      <c r="F29" s="15"/>
      <c r="G29" s="33"/>
    </row>
    <row r="30" spans="1:7" ht="21" x14ac:dyDescent="0.35">
      <c r="A30" s="13" t="s">
        <v>23</v>
      </c>
      <c r="B30" s="14" t="s">
        <v>55</v>
      </c>
      <c r="C30" s="15"/>
      <c r="D30" s="26"/>
      <c r="E30" s="29"/>
      <c r="F30" s="15"/>
      <c r="G30" s="33"/>
    </row>
    <row r="31" spans="1:7" ht="21" x14ac:dyDescent="0.35">
      <c r="A31" s="13"/>
      <c r="B31" s="14"/>
      <c r="C31" s="15"/>
      <c r="D31" s="26"/>
      <c r="E31" s="29"/>
      <c r="F31" s="15"/>
      <c r="G31" s="33"/>
    </row>
    <row r="32" spans="1:7" ht="21" x14ac:dyDescent="0.35">
      <c r="A32" s="13"/>
      <c r="B32" s="14"/>
      <c r="C32" s="15"/>
      <c r="D32" s="26"/>
      <c r="E32" s="29"/>
      <c r="F32" s="15"/>
      <c r="G32" s="33"/>
    </row>
    <row r="33" spans="1:7" ht="21" x14ac:dyDescent="0.35">
      <c r="A33" s="13"/>
      <c r="B33" s="14"/>
      <c r="C33" s="15"/>
      <c r="D33" s="26"/>
      <c r="E33" s="29"/>
      <c r="F33" s="15"/>
      <c r="G33" s="33"/>
    </row>
    <row r="34" spans="1:7" ht="21" x14ac:dyDescent="0.35">
      <c r="A34" s="13" t="s">
        <v>24</v>
      </c>
      <c r="B34" s="14" t="s">
        <v>25</v>
      </c>
      <c r="C34" s="15"/>
      <c r="D34" s="26"/>
      <c r="E34" s="29"/>
      <c r="F34" s="15"/>
      <c r="G34" s="33"/>
    </row>
    <row r="35" spans="1:7" ht="21" x14ac:dyDescent="0.35">
      <c r="A35" s="11" t="s">
        <v>56</v>
      </c>
      <c r="B35" s="12" t="s">
        <v>57</v>
      </c>
      <c r="C35" s="15"/>
      <c r="D35" s="26"/>
      <c r="E35" s="29"/>
      <c r="F35" s="15"/>
      <c r="G35" s="33"/>
    </row>
    <row r="36" spans="1:7" ht="21" x14ac:dyDescent="0.35">
      <c r="A36" s="13" t="s">
        <v>18</v>
      </c>
      <c r="B36" s="14" t="s">
        <v>26</v>
      </c>
      <c r="C36" s="15"/>
      <c r="D36" s="26"/>
      <c r="E36" s="29"/>
      <c r="F36" s="15"/>
      <c r="G36" s="33"/>
    </row>
    <row r="37" spans="1:7" ht="21" x14ac:dyDescent="0.35">
      <c r="A37" s="11" t="s">
        <v>58</v>
      </c>
      <c r="B37" s="12" t="s">
        <v>59</v>
      </c>
      <c r="C37" s="15"/>
      <c r="D37" s="26"/>
      <c r="E37" s="29"/>
      <c r="F37" s="15"/>
      <c r="G37" s="33"/>
    </row>
    <row r="38" spans="1:7" ht="21" x14ac:dyDescent="0.35">
      <c r="A38" s="13" t="s">
        <v>27</v>
      </c>
      <c r="B38" s="14" t="s">
        <v>28</v>
      </c>
      <c r="C38" s="15"/>
      <c r="D38" s="26"/>
      <c r="E38" s="29"/>
      <c r="F38" s="15"/>
      <c r="G38" s="33"/>
    </row>
    <row r="39" spans="1:7" ht="21" x14ac:dyDescent="0.35">
      <c r="A39" s="13"/>
      <c r="B39" s="14"/>
      <c r="C39" s="15"/>
      <c r="D39" s="26"/>
      <c r="E39" s="31"/>
      <c r="F39" s="15"/>
      <c r="G39" s="33"/>
    </row>
    <row r="40" spans="1:7" ht="21" x14ac:dyDescent="0.35">
      <c r="A40" s="13"/>
      <c r="B40" s="14"/>
      <c r="C40" s="15"/>
      <c r="D40" s="26"/>
      <c r="E40" s="29"/>
      <c r="F40" s="15"/>
      <c r="G40" s="33"/>
    </row>
    <row r="41" spans="1:7" ht="21" x14ac:dyDescent="0.35">
      <c r="A41" s="13"/>
      <c r="B41" s="14"/>
      <c r="C41" s="15"/>
      <c r="D41" s="26"/>
      <c r="E41" s="29"/>
      <c r="F41" s="15"/>
      <c r="G41" s="33"/>
    </row>
    <row r="42" spans="1:7" ht="21" x14ac:dyDescent="0.35">
      <c r="A42" s="13"/>
      <c r="B42" s="14"/>
      <c r="C42" s="15"/>
      <c r="D42" s="26"/>
      <c r="E42" s="29"/>
      <c r="F42" s="15"/>
      <c r="G42" s="33"/>
    </row>
    <row r="43" spans="1:7" ht="21" x14ac:dyDescent="0.35">
      <c r="A43" s="13"/>
      <c r="B43" s="14"/>
      <c r="C43" s="15"/>
      <c r="D43" s="26"/>
      <c r="E43" s="29"/>
      <c r="F43" s="15"/>
      <c r="G43" s="33"/>
    </row>
    <row r="44" spans="1:7" ht="21" x14ac:dyDescent="0.35">
      <c r="A44" s="13"/>
      <c r="B44" s="14"/>
      <c r="C44" s="15"/>
      <c r="D44" s="26"/>
      <c r="E44" s="29"/>
      <c r="F44" s="15"/>
      <c r="G44" s="33"/>
    </row>
    <row r="45" spans="1:7" ht="21" x14ac:dyDescent="0.35">
      <c r="A45" s="13" t="s">
        <v>29</v>
      </c>
      <c r="B45" s="14" t="s">
        <v>30</v>
      </c>
      <c r="C45" s="15"/>
      <c r="D45" s="26"/>
      <c r="E45" s="29"/>
      <c r="F45" s="15"/>
      <c r="G45" s="33"/>
    </row>
    <row r="46" spans="1:7" ht="21" x14ac:dyDescent="0.35">
      <c r="A46" s="13"/>
      <c r="B46" s="14"/>
      <c r="C46" s="15"/>
      <c r="D46" s="26"/>
      <c r="E46" s="29"/>
      <c r="F46" s="15"/>
      <c r="G46" s="33"/>
    </row>
    <row r="47" spans="1:7" ht="21" x14ac:dyDescent="0.35">
      <c r="A47" s="13" t="s">
        <v>31</v>
      </c>
      <c r="B47" s="14" t="s">
        <v>32</v>
      </c>
      <c r="C47" s="15"/>
      <c r="D47" s="26"/>
      <c r="E47" s="29"/>
      <c r="F47" s="15"/>
      <c r="G47" s="33"/>
    </row>
    <row r="48" spans="1:7" ht="21" x14ac:dyDescent="0.35">
      <c r="A48" s="13" t="s">
        <v>33</v>
      </c>
      <c r="B48" s="14" t="s">
        <v>34</v>
      </c>
      <c r="C48" s="15"/>
      <c r="D48" s="26"/>
      <c r="E48" s="29"/>
      <c r="F48" s="15"/>
      <c r="G48" s="33"/>
    </row>
    <row r="49" spans="1:7" ht="21" x14ac:dyDescent="0.35">
      <c r="A49" s="13"/>
      <c r="B49" s="14"/>
      <c r="C49" s="15"/>
      <c r="D49" s="26"/>
      <c r="E49" s="29"/>
      <c r="F49" s="15"/>
      <c r="G49" s="33"/>
    </row>
    <row r="50" spans="1:7" ht="21" x14ac:dyDescent="0.35">
      <c r="A50" s="11" t="s">
        <v>60</v>
      </c>
      <c r="B50" s="12" t="s">
        <v>61</v>
      </c>
      <c r="C50" s="15"/>
      <c r="D50" s="26"/>
      <c r="E50" s="29"/>
      <c r="F50" s="15"/>
      <c r="G50" s="33"/>
    </row>
    <row r="51" spans="1:7" ht="21" x14ac:dyDescent="0.35">
      <c r="A51" s="11" t="s">
        <v>62</v>
      </c>
      <c r="B51" s="12" t="s">
        <v>63</v>
      </c>
      <c r="C51" s="15"/>
      <c r="D51" s="26"/>
      <c r="E51" s="29"/>
      <c r="F51" s="15"/>
      <c r="G51" s="33"/>
    </row>
    <row r="52" spans="1:7" ht="21" x14ac:dyDescent="0.35">
      <c r="A52" s="13" t="s">
        <v>35</v>
      </c>
      <c r="B52" s="14" t="s">
        <v>36</v>
      </c>
      <c r="C52" s="15"/>
      <c r="D52" s="26"/>
      <c r="E52" s="29"/>
      <c r="F52" s="15"/>
      <c r="G52" s="33"/>
    </row>
    <row r="53" spans="1:7" ht="21" x14ac:dyDescent="0.35">
      <c r="A53" s="13"/>
      <c r="B53" s="14"/>
      <c r="C53" s="15"/>
      <c r="D53" s="26"/>
      <c r="E53" s="29"/>
      <c r="F53" s="15"/>
      <c r="G53" s="33"/>
    </row>
    <row r="54" spans="1:7" ht="21" x14ac:dyDescent="0.35">
      <c r="A54" s="13"/>
      <c r="B54" s="14"/>
      <c r="C54" s="15"/>
      <c r="D54" s="26"/>
      <c r="E54" s="29"/>
      <c r="F54" s="15"/>
      <c r="G54" s="33"/>
    </row>
    <row r="55" spans="1:7" ht="21" x14ac:dyDescent="0.35">
      <c r="A55" s="13"/>
      <c r="B55" s="14"/>
      <c r="C55" s="15"/>
      <c r="D55" s="26"/>
      <c r="E55" s="29"/>
      <c r="F55" s="15"/>
      <c r="G55" s="33"/>
    </row>
    <row r="56" spans="1:7" ht="21" x14ac:dyDescent="0.35">
      <c r="A56" s="13"/>
      <c r="B56" s="14"/>
      <c r="C56" s="15"/>
      <c r="D56" s="26"/>
      <c r="E56" s="29"/>
      <c r="F56" s="15"/>
      <c r="G56" s="33"/>
    </row>
    <row r="57" spans="1:7" ht="21" x14ac:dyDescent="0.35">
      <c r="A57" s="13"/>
      <c r="B57" s="14"/>
      <c r="C57" s="15"/>
      <c r="D57" s="26"/>
      <c r="E57" s="31"/>
      <c r="F57" s="15"/>
      <c r="G57" s="33"/>
    </row>
    <row r="58" spans="1:7" ht="21" x14ac:dyDescent="0.35">
      <c r="A58" s="13"/>
      <c r="B58" s="14"/>
      <c r="C58" s="15"/>
      <c r="D58" s="26"/>
      <c r="E58" s="31"/>
      <c r="F58" s="15"/>
      <c r="G58" s="33"/>
    </row>
    <row r="59" spans="1:7" ht="21" x14ac:dyDescent="0.35">
      <c r="A59" s="13" t="s">
        <v>37</v>
      </c>
      <c r="B59" s="14" t="s">
        <v>38</v>
      </c>
      <c r="C59" s="15"/>
      <c r="D59" s="26"/>
      <c r="E59" s="29"/>
      <c r="F59" s="15"/>
      <c r="G59" s="33"/>
    </row>
    <row r="60" spans="1:7" ht="21" x14ac:dyDescent="0.35">
      <c r="A60" s="13" t="s">
        <v>39</v>
      </c>
      <c r="B60" s="14" t="s">
        <v>40</v>
      </c>
      <c r="C60" s="15"/>
      <c r="D60" s="26"/>
      <c r="E60" s="29"/>
      <c r="F60" s="15"/>
      <c r="G60" s="33"/>
    </row>
    <row r="61" spans="1:7" ht="21" x14ac:dyDescent="0.35">
      <c r="A61" s="13" t="s">
        <v>41</v>
      </c>
      <c r="B61" s="14" t="s">
        <v>42</v>
      </c>
      <c r="C61" s="15"/>
      <c r="D61" s="26"/>
      <c r="E61" s="29"/>
      <c r="F61" s="15"/>
      <c r="G61" s="33"/>
    </row>
    <row r="62" spans="1:7" ht="21" x14ac:dyDescent="0.35">
      <c r="A62" s="13" t="s">
        <v>43</v>
      </c>
      <c r="B62" s="14" t="s">
        <v>44</v>
      </c>
      <c r="C62" s="15"/>
      <c r="D62" s="26"/>
      <c r="E62" s="29"/>
      <c r="F62" s="15"/>
      <c r="G62" s="33"/>
    </row>
    <row r="63" spans="1:7" ht="21" x14ac:dyDescent="0.35">
      <c r="A63" s="13" t="s">
        <v>45</v>
      </c>
      <c r="B63" s="14" t="s">
        <v>46</v>
      </c>
      <c r="C63" s="15"/>
      <c r="D63" s="26"/>
      <c r="E63" s="29"/>
      <c r="F63" s="15"/>
      <c r="G63" s="33"/>
    </row>
    <row r="64" spans="1:7" ht="21" x14ac:dyDescent="0.35">
      <c r="A64" s="11" t="s">
        <v>64</v>
      </c>
      <c r="B64" s="12" t="s">
        <v>65</v>
      </c>
      <c r="C64" s="15"/>
      <c r="D64" s="26"/>
      <c r="E64" s="29"/>
      <c r="F64" s="15"/>
      <c r="G64" s="33"/>
    </row>
    <row r="65" spans="1:7" ht="21" x14ac:dyDescent="0.35">
      <c r="A65" s="13" t="s">
        <v>47</v>
      </c>
      <c r="B65" s="14" t="s">
        <v>48</v>
      </c>
      <c r="C65" s="15"/>
      <c r="D65" s="26"/>
      <c r="E65" s="29"/>
      <c r="F65" s="15"/>
      <c r="G65" s="33"/>
    </row>
    <row r="66" spans="1:7" ht="21" x14ac:dyDescent="0.35">
      <c r="A66" s="13" t="s">
        <v>49</v>
      </c>
      <c r="B66" s="14" t="s">
        <v>38</v>
      </c>
      <c r="C66" s="15"/>
      <c r="D66" s="26"/>
      <c r="E66" s="29"/>
      <c r="F66" s="15"/>
      <c r="G66" s="33"/>
    </row>
    <row r="67" spans="1:7" ht="21" x14ac:dyDescent="0.35">
      <c r="A67" s="13" t="s">
        <v>50</v>
      </c>
      <c r="B67" s="14" t="s">
        <v>40</v>
      </c>
      <c r="C67" s="15"/>
      <c r="D67" s="26"/>
      <c r="E67" s="29"/>
      <c r="F67" s="15"/>
      <c r="G67" s="33"/>
    </row>
    <row r="68" spans="1:7" ht="21" x14ac:dyDescent="0.35">
      <c r="A68" s="17"/>
      <c r="B68" s="16"/>
      <c r="C68" s="15"/>
      <c r="D68" s="27"/>
      <c r="E68" s="30"/>
      <c r="F68" s="15"/>
      <c r="G68" s="33"/>
    </row>
    <row r="69" spans="1:7" ht="21" x14ac:dyDescent="0.35">
      <c r="A69" s="18"/>
      <c r="B69" s="19"/>
      <c r="C69" s="36"/>
      <c r="D69" s="28"/>
      <c r="E69" s="32"/>
      <c r="F69" s="36"/>
      <c r="G69" s="34"/>
    </row>
    <row r="71" spans="1:7" x14ac:dyDescent="0.25">
      <c r="D71" s="37" t="s">
        <v>68</v>
      </c>
      <c r="E71" s="37" t="s">
        <v>80</v>
      </c>
    </row>
    <row r="72" spans="1:7" x14ac:dyDescent="0.25">
      <c r="D72" s="1" t="s">
        <v>74</v>
      </c>
      <c r="E72" s="1" t="s">
        <v>81</v>
      </c>
    </row>
    <row r="73" spans="1:7" x14ac:dyDescent="0.25">
      <c r="D73" s="1" t="s">
        <v>76</v>
      </c>
      <c r="E73" s="1" t="s">
        <v>82</v>
      </c>
    </row>
    <row r="74" spans="1:7" x14ac:dyDescent="0.25">
      <c r="D74" s="1" t="s">
        <v>75</v>
      </c>
      <c r="E74" s="1" t="s">
        <v>83</v>
      </c>
    </row>
    <row r="75" spans="1:7" x14ac:dyDescent="0.25">
      <c r="D75" s="1" t="s">
        <v>73</v>
      </c>
      <c r="E75" s="1" t="s">
        <v>84</v>
      </c>
    </row>
    <row r="76" spans="1:7" x14ac:dyDescent="0.25">
      <c r="D76" s="1" t="s">
        <v>79</v>
      </c>
      <c r="E76" s="1" t="s">
        <v>85</v>
      </c>
    </row>
    <row r="77" spans="1:7" x14ac:dyDescent="0.25">
      <c r="D77" s="1" t="s">
        <v>72</v>
      </c>
      <c r="E77" s="1" t="s">
        <v>86</v>
      </c>
    </row>
    <row r="78" spans="1:7" x14ac:dyDescent="0.25">
      <c r="D78" s="1" t="s">
        <v>88</v>
      </c>
      <c r="E78" s="1" t="s">
        <v>87</v>
      </c>
    </row>
  </sheetData>
  <mergeCells count="4">
    <mergeCell ref="G1:G2"/>
    <mergeCell ref="B2:F2"/>
    <mergeCell ref="A1:A2"/>
    <mergeCell ref="B1:F1"/>
  </mergeCells>
  <printOptions horizontalCentered="1"/>
  <pageMargins left="0" right="0" top="0.74803149606299213" bottom="0" header="0.31496062992125984" footer="0.31496062992125984"/>
  <pageSetup scale="3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Nivel 4 LookAhead P</vt:lpstr>
      <vt:lpstr>Análisis Restricciones</vt:lpstr>
      <vt:lpstr>'Análisis Restricciones'!Área_de_impresión</vt:lpstr>
      <vt:lpstr>'Nivel 4 LookAhead P'!Área_de_impresión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user</cp:lastModifiedBy>
  <cp:lastPrinted>2024-06-15T22:33:42Z</cp:lastPrinted>
  <dcterms:created xsi:type="dcterms:W3CDTF">2017-11-02T10:30:10Z</dcterms:created>
  <dcterms:modified xsi:type="dcterms:W3CDTF">2024-06-16T05:35:04Z</dcterms:modified>
</cp:coreProperties>
</file>