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seluis.oblitas\Desktop\"/>
    </mc:Choice>
  </mc:AlternateContent>
  <xr:revisionPtr revIDLastSave="0" documentId="13_ncr:1_{E39473C6-A868-42A7-830A-F5DF02665413}" xr6:coauthVersionLast="47" xr6:coauthVersionMax="47" xr10:uidLastSave="{00000000-0000-0000-0000-000000000000}"/>
  <bookViews>
    <workbookView xWindow="-108" yWindow="-108" windowWidth="23256" windowHeight="12720" xr2:uid="{51F87647-19BD-4878-BA78-49F406BF98A4}"/>
  </bookViews>
  <sheets>
    <sheet name="Lista de cantidades" sheetId="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_________GMP1297" localSheetId="0" hidden="1">#REF!</definedName>
    <definedName name="____________GMP1297" hidden="1">#REF!</definedName>
    <definedName name="____________gmp2000" localSheetId="0" hidden="1">#REF!</definedName>
    <definedName name="____________gmp2000" hidden="1">#REF!</definedName>
    <definedName name="____________rox1" localSheetId="0" hidden="1">#REF!</definedName>
    <definedName name="____________rox1" hidden="1">#REF!</definedName>
    <definedName name="____________rox2" localSheetId="0" hidden="1">#REF!</definedName>
    <definedName name="____________rox2" hidden="1">#REF!</definedName>
    <definedName name="____________rox3" localSheetId="0" hidden="1">#REF!</definedName>
    <definedName name="____________rox3" hidden="1">#REF!</definedName>
    <definedName name="___________GMP1297" localSheetId="0" hidden="1">#REF!</definedName>
    <definedName name="___________GMP1297" hidden="1">#REF!</definedName>
    <definedName name="___________gmp2000" localSheetId="0" hidden="1">#REF!</definedName>
    <definedName name="___________gmp2000" hidden="1">#REF!</definedName>
    <definedName name="___________rox1" localSheetId="0" hidden="1">#REF!</definedName>
    <definedName name="___________rox1" hidden="1">#REF!</definedName>
    <definedName name="___________rox2" localSheetId="0" hidden="1">#REF!</definedName>
    <definedName name="___________rox2" hidden="1">#REF!</definedName>
    <definedName name="___________rox3" localSheetId="0" hidden="1">#REF!</definedName>
    <definedName name="___________rox3" hidden="1">#REF!</definedName>
    <definedName name="__________GMP1297" localSheetId="0" hidden="1">#REF!</definedName>
    <definedName name="__________GMP1297" hidden="1">#REF!</definedName>
    <definedName name="__________gmp2000" localSheetId="0" hidden="1">#REF!</definedName>
    <definedName name="__________gmp2000" hidden="1">#REF!</definedName>
    <definedName name="__________rox1" localSheetId="0" hidden="1">#REF!</definedName>
    <definedName name="__________rox1" hidden="1">#REF!</definedName>
    <definedName name="__________rox2" localSheetId="0" hidden="1">#REF!</definedName>
    <definedName name="__________rox2" hidden="1">#REF!</definedName>
    <definedName name="__________rox3" localSheetId="0" hidden="1">#REF!</definedName>
    <definedName name="__________rox3" hidden="1">#REF!</definedName>
    <definedName name="_________GMP1297" localSheetId="0" hidden="1">#REF!</definedName>
    <definedName name="_________GMP1297" hidden="1">#REF!</definedName>
    <definedName name="_________gmp2000" localSheetId="0" hidden="1">#REF!</definedName>
    <definedName name="_________gmp2000" hidden="1">#REF!</definedName>
    <definedName name="_________rox1" localSheetId="0" hidden="1">#REF!</definedName>
    <definedName name="_________rox1" hidden="1">#REF!</definedName>
    <definedName name="_________rox2" localSheetId="0" hidden="1">#REF!</definedName>
    <definedName name="_________rox2" hidden="1">#REF!</definedName>
    <definedName name="_________rox3" localSheetId="0" hidden="1">#REF!</definedName>
    <definedName name="_________rox3" hidden="1">#REF!</definedName>
    <definedName name="________GMP1297" localSheetId="0" hidden="1">#REF!</definedName>
    <definedName name="________GMP1297" hidden="1">#REF!</definedName>
    <definedName name="________gmp2000" localSheetId="0" hidden="1">#REF!</definedName>
    <definedName name="________gmp2000" hidden="1">#REF!</definedName>
    <definedName name="________rox1" localSheetId="0" hidden="1">#REF!</definedName>
    <definedName name="________rox1" hidden="1">#REF!</definedName>
    <definedName name="________rox2" localSheetId="0" hidden="1">#REF!</definedName>
    <definedName name="________rox2" hidden="1">#REF!</definedName>
    <definedName name="________rox3" localSheetId="0" hidden="1">#REF!</definedName>
    <definedName name="________rox3" hidden="1">#REF!</definedName>
    <definedName name="_______GMP1297" localSheetId="0" hidden="1">#REF!</definedName>
    <definedName name="_______GMP1297" hidden="1">#REF!</definedName>
    <definedName name="_______gmp2000" localSheetId="0" hidden="1">#REF!</definedName>
    <definedName name="_______gmp2000" hidden="1">#REF!</definedName>
    <definedName name="_______rox1" localSheetId="0" hidden="1">#REF!</definedName>
    <definedName name="_______rox1" hidden="1">#REF!</definedName>
    <definedName name="_______rox2" localSheetId="0" hidden="1">#REF!</definedName>
    <definedName name="_______rox2" hidden="1">#REF!</definedName>
    <definedName name="_______rox3" localSheetId="0" hidden="1">#REF!</definedName>
    <definedName name="_______rox3" hidden="1">#REF!</definedName>
    <definedName name="______GMP1297" localSheetId="0" hidden="1">#REF!</definedName>
    <definedName name="______GMP1297" hidden="1">#REF!</definedName>
    <definedName name="______gmp2000" localSheetId="0" hidden="1">#REF!</definedName>
    <definedName name="______gmp2000" hidden="1">#REF!</definedName>
    <definedName name="______rox1" localSheetId="0" hidden="1">#REF!</definedName>
    <definedName name="______rox1" hidden="1">#REF!</definedName>
    <definedName name="______rox2" localSheetId="0" hidden="1">#REF!</definedName>
    <definedName name="______rox2" hidden="1">#REF!</definedName>
    <definedName name="______rox3" localSheetId="0" hidden="1">#REF!</definedName>
    <definedName name="______rox3" hidden="1">#REF!</definedName>
    <definedName name="_____GMP1297" localSheetId="0" hidden="1">#REF!</definedName>
    <definedName name="_____GMP1297" hidden="1">#REF!</definedName>
    <definedName name="_____gmp2000" localSheetId="0" hidden="1">#REF!</definedName>
    <definedName name="_____gmp2000" hidden="1">#REF!</definedName>
    <definedName name="_____rox1" localSheetId="0" hidden="1">#REF!</definedName>
    <definedName name="_____rox1" hidden="1">#REF!</definedName>
    <definedName name="_____rox2" localSheetId="0" hidden="1">#REF!</definedName>
    <definedName name="_____rox2" hidden="1">#REF!</definedName>
    <definedName name="_____rox3" localSheetId="0" hidden="1">#REF!</definedName>
    <definedName name="_____rox3" hidden="1">#REF!</definedName>
    <definedName name="____GMP1297" localSheetId="0" hidden="1">#REF!</definedName>
    <definedName name="____GMP1297" hidden="1">#REF!</definedName>
    <definedName name="____gmp2000" localSheetId="0" hidden="1">#REF!</definedName>
    <definedName name="____gmp2000" hidden="1">#REF!</definedName>
    <definedName name="____rox1" localSheetId="0" hidden="1">#REF!</definedName>
    <definedName name="____rox1" hidden="1">#REF!</definedName>
    <definedName name="____rox2" localSheetId="0" hidden="1">#REF!</definedName>
    <definedName name="____rox2" hidden="1">#REF!</definedName>
    <definedName name="____rox3" localSheetId="0" hidden="1">#REF!</definedName>
    <definedName name="____rox3" hidden="1">#REF!</definedName>
    <definedName name="___GMP1297" localSheetId="0" hidden="1">#REF!</definedName>
    <definedName name="___GMP1297" hidden="1">#REF!</definedName>
    <definedName name="___gmp2000" localSheetId="0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0" hidden="1">#REF!</definedName>
    <definedName name="___rox1" hidden="1">#REF!</definedName>
    <definedName name="___rox2" localSheetId="0" hidden="1">#REF!</definedName>
    <definedName name="___rox2" hidden="1">#REF!</definedName>
    <definedName name="___rox3" localSheetId="0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0" hidden="1">'[2]LIMA-CANTA'!#REF!</definedName>
    <definedName name="__123Graph_AGraph10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0" hidden="1">'[2]LIMA-CANTA'!#REF!</definedName>
    <definedName name="__123Graph_AGraph12" hidden="1">'[2]LIMA-CANTA'!#REF!</definedName>
    <definedName name="__123Graph_AGraph13" localSheetId="0" hidden="1">'[2]LIMA-CANTA'!#REF!</definedName>
    <definedName name="__123Graph_AGraph13" hidden="1">'[2]LIMA-CANTA'!#REF!</definedName>
    <definedName name="__123Graph_AGraph14" localSheetId="0" hidden="1">'[2]LIMA-CANTA'!#REF!</definedName>
    <definedName name="__123Graph_AGraph14" hidden="1">'[2]LIMA-CANTA'!#REF!</definedName>
    <definedName name="__123Graph_AGraph15" localSheetId="0" hidden="1">'[2]LIMA-CANTA'!#REF!</definedName>
    <definedName name="__123Graph_AGraph15" hidden="1">'[2]LIMA-CANTA'!#REF!</definedName>
    <definedName name="__123Graph_AGraph16" localSheetId="0" hidden="1">'[2]LIMA-CANTA'!#REF!</definedName>
    <definedName name="__123Graph_AGraph16" hidden="1">'[2]LIMA-CANTA'!#REF!</definedName>
    <definedName name="__123Graph_AGraph17" localSheetId="0" hidden="1">'[2]LIMA-CANTA'!#REF!</definedName>
    <definedName name="__123Graph_AGraph17" hidden="1">'[2]LIMA-CANTA'!#REF!</definedName>
    <definedName name="__123Graph_AGraph18" localSheetId="0" hidden="1">'[2]LIMA-CANTA'!#REF!</definedName>
    <definedName name="__123Graph_AGraph18" hidden="1">'[2]LIMA-CANTA'!#REF!</definedName>
    <definedName name="__123Graph_AGraph2" localSheetId="0" hidden="1">'[2]LIMA-CANTA'!#REF!</definedName>
    <definedName name="__123Graph_AGraph2" hidden="1">'[2]LIMA-CANTA'!#REF!</definedName>
    <definedName name="__123Graph_AGraph3" localSheetId="0" hidden="1">'[2]LIMA-CANTA'!#REF!</definedName>
    <definedName name="__123Graph_AGraph3" hidden="1">'[2]LIMA-CANTA'!#REF!</definedName>
    <definedName name="__123Graph_AGraph4" localSheetId="0" hidden="1">'[2]LIMA-CANTA'!#REF!</definedName>
    <definedName name="__123Graph_AGraph4" hidden="1">'[2]LIMA-CANTA'!#REF!</definedName>
    <definedName name="__123Graph_AGraph5" localSheetId="0" hidden="1">'[2]LIMA-CANTA'!#REF!</definedName>
    <definedName name="__123Graph_AGraph5" hidden="1">'[2]LIMA-CANTA'!#REF!</definedName>
    <definedName name="__123Graph_AGraph6" localSheetId="0" hidden="1">'[2]LIMA-CANTA'!#REF!</definedName>
    <definedName name="__123Graph_AGraph6" hidden="1">'[2]LIMA-CANTA'!#REF!</definedName>
    <definedName name="__123Graph_AGraph7" localSheetId="0" hidden="1">'[2]LIMA-CANTA'!#REF!</definedName>
    <definedName name="__123Graph_AGraph7" hidden="1">'[2]LIMA-CANTA'!#REF!</definedName>
    <definedName name="__123Graph_AGraph8" localSheetId="0" hidden="1">'[2]LIMA-CANTA'!#REF!</definedName>
    <definedName name="__123Graph_AGraph8" hidden="1">'[2]LIMA-CANTA'!#REF!</definedName>
    <definedName name="__123Graph_AGraph9" localSheetId="0" hidden="1">'[2]LIMA-CANTA'!#REF!</definedName>
    <definedName name="__123Graph_AGraph9" hidden="1">'[2]LIMA-CANTA'!#REF!</definedName>
    <definedName name="__123Graph_APAY" hidden="1">'[1]1'!$I$20:$I$46</definedName>
    <definedName name="__123Graph_APETER" localSheetId="0" hidden="1">#REF!</definedName>
    <definedName name="__123Graph_APETER" hidden="1">#REF!</definedName>
    <definedName name="__123Graph_B" localSheetId="0" hidden="1">'[3]MFT TOC'!#REF!</definedName>
    <definedName name="__123Graph_B" hidden="1">'[3]MFT TOC'!#REF!</definedName>
    <definedName name="__123Graph_C" localSheetId="0" hidden="1">'[4]EATON SUMMARY'!#REF!</definedName>
    <definedName name="__123Graph_C" hidden="1">'[4]EATON SUMMARY'!#REF!</definedName>
    <definedName name="__123Graph_D" localSheetId="0" hidden="1">#REF!</definedName>
    <definedName name="__123Graph_D" hidden="1">#REF!</definedName>
    <definedName name="__123Graph_E" localSheetId="0" hidden="1">'[4]EATON SUMMARY'!#REF!</definedName>
    <definedName name="__123Graph_E" hidden="1">'[4]EATON SUMMARY'!#REF!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0" hidden="1">'[2]LIMA-CANTA'!#REF!</definedName>
    <definedName name="__123Graph_XGraph10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0" hidden="1">'[2]LIMA-CANTA'!#REF!</definedName>
    <definedName name="__123Graph_XGraph12" hidden="1">'[2]LIMA-CANTA'!#REF!</definedName>
    <definedName name="__123Graph_XGraph13" localSheetId="0" hidden="1">'[2]LIMA-CANTA'!#REF!</definedName>
    <definedName name="__123Graph_XGraph13" hidden="1">'[2]LIMA-CANTA'!#REF!</definedName>
    <definedName name="__123Graph_XGraph14" localSheetId="0" hidden="1">'[2]LIMA-CANTA'!#REF!</definedName>
    <definedName name="__123Graph_XGraph14" hidden="1">'[2]LIMA-CANTA'!#REF!</definedName>
    <definedName name="__123Graph_XGraph15" localSheetId="0" hidden="1">'[2]LIMA-CANTA'!#REF!</definedName>
    <definedName name="__123Graph_XGraph15" hidden="1">'[2]LIMA-CANTA'!#REF!</definedName>
    <definedName name="__123Graph_XGraph16" localSheetId="0" hidden="1">'[2]LIMA-CANTA'!#REF!</definedName>
    <definedName name="__123Graph_XGraph16" hidden="1">'[2]LIMA-CANTA'!#REF!</definedName>
    <definedName name="__123Graph_XGraph17" localSheetId="0" hidden="1">'[2]LIMA-CANTA'!#REF!</definedName>
    <definedName name="__123Graph_XGraph17" hidden="1">'[2]LIMA-CANTA'!#REF!</definedName>
    <definedName name="__123Graph_XGraph18" localSheetId="0" hidden="1">'[2]LIMA-CANTA'!#REF!</definedName>
    <definedName name="__123Graph_XGraph18" hidden="1">'[2]LIMA-CANTA'!#REF!</definedName>
    <definedName name="__123Graph_XGraph3" localSheetId="0" hidden="1">'[2]LIMA-CANTA'!#REF!</definedName>
    <definedName name="__123Graph_XGraph3" hidden="1">'[2]LIMA-CANTA'!#REF!</definedName>
    <definedName name="__123Graph_XGraph4" localSheetId="0" hidden="1">'[2]LIMA-CANTA'!#REF!</definedName>
    <definedName name="__123Graph_XGraph4" hidden="1">'[2]LIMA-CANTA'!#REF!</definedName>
    <definedName name="__123Graph_XGraph5" localSheetId="0" hidden="1">'[2]LIMA-CANTA'!#REF!</definedName>
    <definedName name="__123Graph_XGraph5" hidden="1">'[2]LIMA-CANTA'!#REF!</definedName>
    <definedName name="__123Graph_XGraph6" localSheetId="0" hidden="1">'[2]LIMA-CANTA'!#REF!</definedName>
    <definedName name="__123Graph_XGraph6" hidden="1">'[2]LIMA-CANTA'!#REF!</definedName>
    <definedName name="__123Graph_XGraph7" localSheetId="0" hidden="1">'[2]LIMA-CANTA'!#REF!</definedName>
    <definedName name="__123Graph_XGraph7" hidden="1">'[2]LIMA-CANTA'!#REF!</definedName>
    <definedName name="__123Graph_XGraph8" localSheetId="0" hidden="1">'[2]LIMA-CANTA'!#REF!</definedName>
    <definedName name="__123Graph_XGraph8" hidden="1">'[2]LIMA-CANTA'!#REF!</definedName>
    <definedName name="__123Graph_XGraph9" localSheetId="0" hidden="1">'[2]LIMA-CANTA'!#REF!</definedName>
    <definedName name="__123Graph_XGraph9" hidden="1">'[2]LIMA-CANTA'!#REF!</definedName>
    <definedName name="__123Graph_XPAY" hidden="1">'[1]1'!$B$20:$B$46</definedName>
    <definedName name="__123Graph_XPETER" localSheetId="0" hidden="1">#REF!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0" hidden="1">#REF!</definedName>
    <definedName name="__GMP1297" hidden="1">#REF!</definedName>
    <definedName name="__gmp2000" localSheetId="0" hidden="1">#REF!</definedName>
    <definedName name="__gmp2000" hidden="1">#REF!</definedName>
    <definedName name="__rox1" localSheetId="0" hidden="1">#REF!</definedName>
    <definedName name="__rox1" hidden="1">#REF!</definedName>
    <definedName name="__rox2" localSheetId="0" hidden="1">#REF!</definedName>
    <definedName name="__rox2" hidden="1">#REF!</definedName>
    <definedName name="__rox3" localSheetId="0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0" hidden="1">#REF!</definedName>
    <definedName name="_fill2" hidden="1">#REF!</definedName>
    <definedName name="_xlnm._FilterDatabase" localSheetId="0" hidden="1">'Lista de cantidades'!$B$9:$E$496</definedName>
    <definedName name="_xlnm._FilterDatabase" hidden="1">[7]Development!#REF!</definedName>
    <definedName name="_GMP1297" localSheetId="0" hidden="1">#REF!</definedName>
    <definedName name="_GMP1297" hidden="1">#REF!</definedName>
    <definedName name="_gmp2000" localSheetId="0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0" hidden="1">#REF!</definedName>
    <definedName name="_JUI" hidden="1">#REF!</definedName>
    <definedName name="_k1" localSheetId="0" hidden="1">#REF!</definedName>
    <definedName name="_k1" hidden="1">#REF!</definedName>
    <definedName name="_Key1" localSheetId="0" hidden="1">#REF!</definedName>
    <definedName name="_Key1" hidden="1">#REF!</definedName>
    <definedName name="_key12" localSheetId="0" hidden="1">'[8]RES,MET,ADI1'!#REF!</definedName>
    <definedName name="_key12" hidden="1">'[8]RES,MET,ADI1'!#REF!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ox1" localSheetId="0" hidden="1">#REF!</definedName>
    <definedName name="_rox1" hidden="1">#REF!</definedName>
    <definedName name="_rox2" localSheetId="0" hidden="1">#REF!</definedName>
    <definedName name="_rox2" hidden="1">#REF!</definedName>
    <definedName name="_rox3" localSheetId="0" hidden="1">#REF!</definedName>
    <definedName name="_rox3" hidden="1">#REF!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able2_In1" localSheetId="0" hidden="1">#REF!</definedName>
    <definedName name="_Table2_In1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0" hidden="1">#REF!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0" hidden="1">#REF!</definedName>
    <definedName name="ADFASD" hidden="1">#REF!</definedName>
    <definedName name="ADI" localSheetId="0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localSheetId="0" hidden="1">'[4]EATON SUMMARY'!#REF!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'Lista de cantidades'!$A$1:$E$496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localSheetId="0" hidden="1">#REF!</definedName>
    <definedName name="CARGOMAQ" hidden="1">#REF!</definedName>
    <definedName name="CARGOMAQ1" localSheetId="0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0" hidden="1">#REF!</definedName>
    <definedName name="Code" hidden="1">#REF!</definedName>
    <definedName name="CONCAR2007" localSheetId="0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ave" localSheetId="0" hidden="1">'[9]EATON SUMMARY'!#REF!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localSheetId="0" hidden="1">#REF!</definedName>
    <definedName name="ddddd" hidden="1">#REF!</definedName>
    <definedName name="DDDDDDDDDDDDDDDDDD" localSheetId="0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0" hidden="1">#REF!</definedName>
    <definedName name="dey" hidden="1">#REF!</definedName>
    <definedName name="Discount" localSheetId="0" hidden="1">#REF!</definedName>
    <definedName name="Discount" hidden="1">#REF!</definedName>
    <definedName name="display_area_2" localSheetId="0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0" hidden="1">'[9]EATON SUMMARY'!#REF!</definedName>
    <definedName name="doug" hidden="1">'[9]EATON SUMMARY'!#REF!</definedName>
    <definedName name="dsa" localSheetId="0" hidden="1">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0" hidden="1">#REF!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0" hidden="1">#REF!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0" hidden="1">'[9]EATON SUMMARY'!#REF!</definedName>
    <definedName name="gimp" hidden="1">'[9]EATON SUMMARY'!#REF!</definedName>
    <definedName name="graf" localSheetId="0" hidden="1">'[10]LIMA-CANTA'!#REF!</definedName>
    <definedName name="graf" hidden="1">'[10]LIMA-CANTA'!#REF!</definedName>
    <definedName name="graph0" localSheetId="0" hidden="1">'[10]LIMA-CANTA'!#REF!</definedName>
    <definedName name="graph0" hidden="1">'[10]LIMA-CANTA'!#REF!</definedName>
    <definedName name="Graph1" localSheetId="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0" hidden="1">#REF!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0" hidden="1">#REF!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localSheetId="0" hidden="1">#REF!</definedName>
    <definedName name="MBKHJG" hidden="1">#REF!</definedName>
    <definedName name="MENOR" localSheetId="0" hidden="1">#REF!</definedName>
    <definedName name="MENOR" hidden="1">#REF!</definedName>
    <definedName name="MENORES" localSheetId="0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0">#REF!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0" hidden="1">#REF!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0" hidden="1">#REF!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0" hidden="1">#REF!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localSheetId="0" hidden="1">'[9]EATON SUMMARY'!#REF!</definedName>
    <definedName name="sam" hidden="1">'[9]EATON SUMMARY'!#REF!</definedName>
    <definedName name="sd" localSheetId="0" hidden="1">#REF!</definedName>
    <definedName name="sd" hidden="1">#REF!</definedName>
    <definedName name="sdf" localSheetId="0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0" hidden="1">#REF!</definedName>
    <definedName name="SDSD" hidden="1">#REF!</definedName>
    <definedName name="sfsdfs" localSheetId="0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0" hidden="1">#REF!</definedName>
    <definedName name="Skey1" hidden="1">#REF!</definedName>
    <definedName name="Skey2" localSheetId="0" hidden="1">#REF!</definedName>
    <definedName name="Skey2" hidden="1">#REF!</definedName>
    <definedName name="SpecialPrice" localSheetId="0" hidden="1">#REF!</definedName>
    <definedName name="SpecialPrice" hidden="1">#REF!</definedName>
    <definedName name="Ssort" localSheetId="0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0" hidden="1">#REF!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0">'Lista de cantidades'!$2:$9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localSheetId="0" hidden="1">'[10]LIMA-CANTA'!#REF!</definedName>
    <definedName name="viuda" hidden="1">'[10]LIMA-CANTA'!#REF!</definedName>
    <definedName name="VR" localSheetId="0" hidden="1">#REF!</definedName>
    <definedName name="VR" hidden="1">#REF!</definedName>
    <definedName name="VRRRRRRRRRRRRR" localSheetId="0" hidden="1">#REF!</definedName>
    <definedName name="VRRRRRRRRRRRRR" hidden="1">#REF!</definedName>
    <definedName name="w" localSheetId="0" hidden="1">'[10]LIMA-CANTA'!#REF!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localSheetId="0" hidden="1">'[10]LIMA-CANTA'!#REF!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0" hidden="1">'[10]LIMA-CANTA'!#REF!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1" i="36" l="1"/>
  <c r="B422" i="36"/>
  <c r="B392" i="36"/>
  <c r="B34" i="36"/>
  <c r="B35" i="36" s="1"/>
  <c r="B48" i="36" l="1"/>
  <c r="B36" i="36"/>
  <c r="B37" i="36" s="1"/>
  <c r="B38" i="36" s="1"/>
  <c r="B39" i="36" s="1"/>
  <c r="B40" i="36" s="1"/>
  <c r="B41" i="36" s="1"/>
  <c r="B42" i="36" s="1"/>
  <c r="B43" i="36" s="1"/>
  <c r="B44" i="36" s="1"/>
  <c r="B45" i="36" s="1"/>
  <c r="B46" i="36" s="1"/>
  <c r="B47" i="36" s="1"/>
  <c r="B461" i="36"/>
  <c r="B49" i="36" l="1"/>
  <c r="B50" i="36" s="1"/>
  <c r="B51" i="36" s="1"/>
  <c r="B52" i="36" s="1"/>
  <c r="B53" i="36" s="1"/>
  <c r="B54" i="36" s="1"/>
  <c r="B55" i="36" s="1"/>
  <c r="B56" i="36"/>
  <c r="B33" i="36"/>
  <c r="B98" i="36" s="1"/>
  <c r="B163" i="36" s="1"/>
  <c r="B11" i="36"/>
  <c r="B16" i="36" s="1"/>
  <c r="M377" i="36"/>
  <c r="Z410" i="36"/>
  <c r="Z411" i="36"/>
  <c r="Z412" i="36"/>
  <c r="Z413" i="36"/>
  <c r="Z409" i="36"/>
  <c r="Z408" i="36"/>
  <c r="Z343" i="36"/>
  <c r="Z342" i="36"/>
  <c r="Z213" i="36"/>
  <c r="Z212" i="36"/>
  <c r="Z211" i="36"/>
  <c r="Z82" i="36"/>
  <c r="Z81" i="36"/>
  <c r="H26" i="36"/>
  <c r="G393" i="36"/>
  <c r="G394" i="36" s="1"/>
  <c r="B66" i="36" l="1"/>
  <c r="B67" i="36" s="1"/>
  <c r="B68" i="36" s="1"/>
  <c r="B57" i="36"/>
  <c r="B58" i="36" s="1"/>
  <c r="B59" i="36" s="1"/>
  <c r="B60" i="36" s="1"/>
  <c r="B61" i="36" s="1"/>
  <c r="B62" i="36" s="1"/>
  <c r="B63" i="36" s="1"/>
  <c r="B64" i="36" s="1"/>
  <c r="B65" i="36" s="1"/>
  <c r="B229" i="36"/>
  <c r="B230" i="36" s="1"/>
  <c r="B164" i="36"/>
  <c r="B199" i="36" s="1"/>
  <c r="B200" i="36" s="1"/>
  <c r="B20" i="36"/>
  <c r="B28" i="36" s="1"/>
  <c r="B18" i="36"/>
  <c r="B99" i="36"/>
  <c r="B12" i="36"/>
  <c r="B13" i="36" s="1"/>
  <c r="B14" i="36" s="1"/>
  <c r="B15" i="36" s="1"/>
  <c r="Z497" i="36"/>
  <c r="W15" i="36"/>
  <c r="W14" i="36"/>
  <c r="B69" i="36" l="1"/>
  <c r="B92" i="36" s="1"/>
  <c r="B93" i="36" s="1"/>
  <c r="B294" i="36"/>
  <c r="B359" i="36" s="1"/>
  <c r="B165" i="36"/>
  <c r="B166" i="36" s="1"/>
  <c r="B167" i="36" s="1"/>
  <c r="B168" i="36" s="1"/>
  <c r="B169" i="36" s="1"/>
  <c r="B170" i="36" s="1"/>
  <c r="B171" i="36" s="1"/>
  <c r="B172" i="36" s="1"/>
  <c r="B173" i="36" s="1"/>
  <c r="B174" i="36" s="1"/>
  <c r="B175" i="36" s="1"/>
  <c r="B176" i="36" s="1"/>
  <c r="B177" i="36" s="1"/>
  <c r="B223" i="36"/>
  <c r="B224" i="36" s="1"/>
  <c r="B227" i="36" s="1"/>
  <c r="B228" i="36" s="1"/>
  <c r="B100" i="36"/>
  <c r="B134" i="36"/>
  <c r="B295" i="36"/>
  <c r="B265" i="36"/>
  <c r="B231" i="36"/>
  <c r="B21" i="36"/>
  <c r="B22" i="36" s="1"/>
  <c r="B23" i="36" s="1"/>
  <c r="B24" i="36" s="1"/>
  <c r="B25" i="36" s="1"/>
  <c r="B26" i="36" s="1"/>
  <c r="B27" i="36" s="1"/>
  <c r="B201" i="36"/>
  <c r="B202" i="36" s="1"/>
  <c r="B203" i="36" s="1"/>
  <c r="B204" i="36" s="1"/>
  <c r="B205" i="36" s="1"/>
  <c r="B206" i="36" s="1"/>
  <c r="B207" i="36" s="1"/>
  <c r="B208" i="36" s="1"/>
  <c r="B209" i="36" s="1"/>
  <c r="B210" i="36"/>
  <c r="B211" i="36" s="1"/>
  <c r="B212" i="36" s="1"/>
  <c r="I26" i="36"/>
  <c r="B178" i="36" l="1"/>
  <c r="B179" i="36" s="1"/>
  <c r="B180" i="36" s="1"/>
  <c r="B181" i="36" s="1"/>
  <c r="B182" i="36" s="1"/>
  <c r="B183" i="36" s="1"/>
  <c r="B184" i="36" s="1"/>
  <c r="B185" i="36" s="1"/>
  <c r="B70" i="36"/>
  <c r="B80" i="36" s="1"/>
  <c r="B81" i="36" s="1"/>
  <c r="B82" i="36" s="1"/>
  <c r="B83" i="36" s="1"/>
  <c r="B84" i="36" s="1"/>
  <c r="B85" i="36" s="1"/>
  <c r="B86" i="36" s="1"/>
  <c r="B87" i="36" s="1"/>
  <c r="B88" i="36" s="1"/>
  <c r="B89" i="36" s="1"/>
  <c r="B90" i="36" s="1"/>
  <c r="B91" i="36" s="1"/>
  <c r="B225" i="36"/>
  <c r="B226" i="36" s="1"/>
  <c r="B94" i="36"/>
  <c r="B95" i="36" s="1"/>
  <c r="B96" i="36"/>
  <c r="B97" i="36" s="1"/>
  <c r="B360" i="36"/>
  <c r="B428" i="36"/>
  <c r="B429" i="36" s="1"/>
  <c r="B214" i="36"/>
  <c r="B215" i="36" s="1"/>
  <c r="B216" i="36" s="1"/>
  <c r="B217" i="36" s="1"/>
  <c r="B218" i="36" s="1"/>
  <c r="B219" i="36" s="1"/>
  <c r="B220" i="36" s="1"/>
  <c r="B221" i="36" s="1"/>
  <c r="B222" i="36" s="1"/>
  <c r="B213" i="36"/>
  <c r="B157" i="36"/>
  <c r="B158" i="36" s="1"/>
  <c r="B135" i="36"/>
  <c r="B101" i="36"/>
  <c r="B102" i="36" s="1"/>
  <c r="B103" i="36" s="1"/>
  <c r="B104" i="36" s="1"/>
  <c r="B105" i="36" s="1"/>
  <c r="B106" i="36" s="1"/>
  <c r="B107" i="36" s="1"/>
  <c r="B108" i="36" s="1"/>
  <c r="B109" i="36" s="1"/>
  <c r="B110" i="36" s="1"/>
  <c r="B111" i="36" s="1"/>
  <c r="B112" i="36" s="1"/>
  <c r="B113" i="36"/>
  <c r="B121" i="36" s="1"/>
  <c r="B29" i="36"/>
  <c r="B30" i="36" s="1"/>
  <c r="B31" i="36" s="1"/>
  <c r="B32" i="36" s="1"/>
  <c r="B244" i="36"/>
  <c r="B252" i="36" s="1"/>
  <c r="B232" i="36"/>
  <c r="B233" i="36" s="1"/>
  <c r="B234" i="36" s="1"/>
  <c r="B235" i="36" s="1"/>
  <c r="B236" i="36" s="1"/>
  <c r="B237" i="36" s="1"/>
  <c r="B238" i="36" s="1"/>
  <c r="B239" i="36" s="1"/>
  <c r="B240" i="36" s="1"/>
  <c r="B241" i="36" s="1"/>
  <c r="B242" i="36" s="1"/>
  <c r="B243" i="36" s="1"/>
  <c r="B288" i="36"/>
  <c r="B289" i="36" s="1"/>
  <c r="B266" i="36"/>
  <c r="B296" i="36"/>
  <c r="B330" i="36"/>
  <c r="B331" i="36" s="1"/>
  <c r="W13" i="36"/>
  <c r="W12" i="36"/>
  <c r="B253" i="36" l="1"/>
  <c r="B254" i="36" s="1"/>
  <c r="B255" i="36" s="1"/>
  <c r="B256" i="36" s="1"/>
  <c r="B257" i="36" s="1"/>
  <c r="B258" i="36" s="1"/>
  <c r="B259" i="36" s="1"/>
  <c r="B260" i="36" s="1"/>
  <c r="B261" i="36" s="1"/>
  <c r="B262" i="36"/>
  <c r="B122" i="36"/>
  <c r="B123" i="36" s="1"/>
  <c r="B124" i="36" s="1"/>
  <c r="B125" i="36" s="1"/>
  <c r="B126" i="36" s="1"/>
  <c r="B127" i="36" s="1"/>
  <c r="B128" i="36" s="1"/>
  <c r="B129" i="36" s="1"/>
  <c r="B130" i="36" s="1"/>
  <c r="B131" i="36"/>
  <c r="B186" i="36"/>
  <c r="B196" i="36" s="1"/>
  <c r="B197" i="36" s="1"/>
  <c r="B198" i="36" s="1"/>
  <c r="B71" i="36"/>
  <c r="B72" i="36" s="1"/>
  <c r="B73" i="36" s="1"/>
  <c r="B74" i="36" s="1"/>
  <c r="B75" i="36" s="1"/>
  <c r="B76" i="36" s="1"/>
  <c r="B77" i="36" s="1"/>
  <c r="B78" i="36" s="1"/>
  <c r="B79" i="36" s="1"/>
  <c r="B341" i="36"/>
  <c r="B332" i="36"/>
  <c r="B333" i="36" s="1"/>
  <c r="B334" i="36" s="1"/>
  <c r="B335" i="36" s="1"/>
  <c r="B336" i="36" s="1"/>
  <c r="B337" i="36" s="1"/>
  <c r="B338" i="36" s="1"/>
  <c r="B339" i="36" s="1"/>
  <c r="B340" i="36" s="1"/>
  <c r="B297" i="36"/>
  <c r="B298" i="36" s="1"/>
  <c r="B299" i="36" s="1"/>
  <c r="B300" i="36" s="1"/>
  <c r="B301" i="36" s="1"/>
  <c r="B302" i="36" s="1"/>
  <c r="B303" i="36" s="1"/>
  <c r="B304" i="36" s="1"/>
  <c r="B305" i="36" s="1"/>
  <c r="B306" i="36" s="1"/>
  <c r="B307" i="36" s="1"/>
  <c r="B308" i="36" s="1"/>
  <c r="B309" i="36"/>
  <c r="B317" i="36" s="1"/>
  <c r="B114" i="36"/>
  <c r="B115" i="36" s="1"/>
  <c r="B116" i="36" s="1"/>
  <c r="B117" i="36" s="1"/>
  <c r="B118" i="36" s="1"/>
  <c r="B119" i="36" s="1"/>
  <c r="B120" i="36" s="1"/>
  <c r="B132" i="36"/>
  <c r="B133" i="36" s="1"/>
  <c r="B276" i="36"/>
  <c r="B277" i="36" s="1"/>
  <c r="B278" i="36" s="1"/>
  <c r="B279" i="36" s="1"/>
  <c r="B280" i="36" s="1"/>
  <c r="B281" i="36" s="1"/>
  <c r="B282" i="36" s="1"/>
  <c r="B283" i="36" s="1"/>
  <c r="B284" i="36" s="1"/>
  <c r="B285" i="36" s="1"/>
  <c r="B286" i="36" s="1"/>
  <c r="B287" i="36" s="1"/>
  <c r="B267" i="36"/>
  <c r="B268" i="36" s="1"/>
  <c r="B269" i="36" s="1"/>
  <c r="B270" i="36" s="1"/>
  <c r="B271" i="36" s="1"/>
  <c r="B272" i="36" s="1"/>
  <c r="B273" i="36" s="1"/>
  <c r="B274" i="36" s="1"/>
  <c r="B275" i="36" s="1"/>
  <c r="B136" i="36"/>
  <c r="B137" i="36" s="1"/>
  <c r="B138" i="36" s="1"/>
  <c r="B139" i="36" s="1"/>
  <c r="B140" i="36" s="1"/>
  <c r="B141" i="36" s="1"/>
  <c r="B142" i="36" s="1"/>
  <c r="B143" i="36" s="1"/>
  <c r="B144" i="36" s="1"/>
  <c r="B145" i="36"/>
  <c r="B146" i="36" s="1"/>
  <c r="B147" i="36" s="1"/>
  <c r="B148" i="36" s="1"/>
  <c r="B149" i="36" s="1"/>
  <c r="B150" i="36" s="1"/>
  <c r="B151" i="36" s="1"/>
  <c r="B152" i="36" s="1"/>
  <c r="B153" i="36" s="1"/>
  <c r="B154" i="36" s="1"/>
  <c r="B155" i="36" s="1"/>
  <c r="B156" i="36" s="1"/>
  <c r="B292" i="36"/>
  <c r="B293" i="36" s="1"/>
  <c r="B290" i="36"/>
  <c r="B291" i="36" s="1"/>
  <c r="B161" i="36"/>
  <c r="B162" i="36" s="1"/>
  <c r="B159" i="36"/>
  <c r="B160" i="36" s="1"/>
  <c r="B245" i="36"/>
  <c r="B246" i="36" s="1"/>
  <c r="B247" i="36" s="1"/>
  <c r="B248" i="36" s="1"/>
  <c r="B249" i="36" s="1"/>
  <c r="B250" i="36" s="1"/>
  <c r="B251" i="36" s="1"/>
  <c r="B263" i="36"/>
  <c r="B264" i="36" s="1"/>
  <c r="B465" i="36"/>
  <c r="B466" i="36" s="1"/>
  <c r="B430" i="36"/>
  <c r="B396" i="36"/>
  <c r="B397" i="36" s="1"/>
  <c r="B361" i="36"/>
  <c r="H45" i="36"/>
  <c r="B318" i="36" l="1"/>
  <c r="B319" i="36" s="1"/>
  <c r="B320" i="36" s="1"/>
  <c r="B321" i="36" s="1"/>
  <c r="B322" i="36" s="1"/>
  <c r="B323" i="36" s="1"/>
  <c r="B324" i="36" s="1"/>
  <c r="B325" i="36" s="1"/>
  <c r="B326" i="36" s="1"/>
  <c r="B327" i="36"/>
  <c r="B328" i="36" s="1"/>
  <c r="B329" i="36" s="1"/>
  <c r="B187" i="36"/>
  <c r="B188" i="36" s="1"/>
  <c r="B189" i="36" s="1"/>
  <c r="B190" i="36" s="1"/>
  <c r="B191" i="36" s="1"/>
  <c r="B192" i="36" s="1"/>
  <c r="B193" i="36" s="1"/>
  <c r="B194" i="36" s="1"/>
  <c r="B195" i="36" s="1"/>
  <c r="B310" i="36"/>
  <c r="B311" i="36" s="1"/>
  <c r="B312" i="36" s="1"/>
  <c r="B313" i="36" s="1"/>
  <c r="B314" i="36" s="1"/>
  <c r="B315" i="36" s="1"/>
  <c r="B316" i="36" s="1"/>
  <c r="B374" i="36"/>
  <c r="B382" i="36" s="1"/>
  <c r="B383" i="36" s="1"/>
  <c r="B384" i="36" s="1"/>
  <c r="B385" i="36" s="1"/>
  <c r="B386" i="36" s="1"/>
  <c r="B387" i="36" s="1"/>
  <c r="B388" i="36" s="1"/>
  <c r="B389" i="36" s="1"/>
  <c r="B390" i="36" s="1"/>
  <c r="B391" i="36" s="1"/>
  <c r="B362" i="36"/>
  <c r="B363" i="36" s="1"/>
  <c r="B364" i="36" s="1"/>
  <c r="B365" i="36" s="1"/>
  <c r="B366" i="36" s="1"/>
  <c r="B367" i="36" s="1"/>
  <c r="B368" i="36" s="1"/>
  <c r="B369" i="36" s="1"/>
  <c r="B370" i="36" s="1"/>
  <c r="B371" i="36" s="1"/>
  <c r="B372" i="36" s="1"/>
  <c r="B373" i="36" s="1"/>
  <c r="B407" i="36"/>
  <c r="B408" i="36" s="1"/>
  <c r="B409" i="36" s="1"/>
  <c r="B410" i="36" s="1"/>
  <c r="B411" i="36" s="1"/>
  <c r="B412" i="36" s="1"/>
  <c r="B413" i="36" s="1"/>
  <c r="B414" i="36" s="1"/>
  <c r="B415" i="36" s="1"/>
  <c r="B416" i="36" s="1"/>
  <c r="B417" i="36" s="1"/>
  <c r="B418" i="36" s="1"/>
  <c r="B419" i="36" s="1"/>
  <c r="B420" i="36" s="1"/>
  <c r="B421" i="36" s="1"/>
  <c r="B398" i="36"/>
  <c r="B399" i="36" s="1"/>
  <c r="B400" i="36" s="1"/>
  <c r="B401" i="36" s="1"/>
  <c r="B402" i="36" s="1"/>
  <c r="B403" i="36" s="1"/>
  <c r="B404" i="36" s="1"/>
  <c r="B405" i="36" s="1"/>
  <c r="B406" i="36" s="1"/>
  <c r="B342" i="36"/>
  <c r="B343" i="36" s="1"/>
  <c r="B344" i="36" s="1"/>
  <c r="B345" i="36" s="1"/>
  <c r="B346" i="36" s="1"/>
  <c r="B347" i="36" s="1"/>
  <c r="B348" i="36" s="1"/>
  <c r="B349" i="36" s="1"/>
  <c r="B350" i="36" s="1"/>
  <c r="B351" i="36" s="1"/>
  <c r="B352" i="36" s="1"/>
  <c r="B353" i="36"/>
  <c r="B357" i="36" s="1"/>
  <c r="B443" i="36"/>
  <c r="B451" i="36" s="1"/>
  <c r="B452" i="36" s="1"/>
  <c r="B453" i="36" s="1"/>
  <c r="B454" i="36" s="1"/>
  <c r="B455" i="36" s="1"/>
  <c r="B456" i="36" s="1"/>
  <c r="B457" i="36" s="1"/>
  <c r="B458" i="36" s="1"/>
  <c r="B459" i="36" s="1"/>
  <c r="B460" i="36" s="1"/>
  <c r="B431" i="36"/>
  <c r="B432" i="36" s="1"/>
  <c r="B433" i="36" s="1"/>
  <c r="B434" i="36" s="1"/>
  <c r="B435" i="36" s="1"/>
  <c r="B436" i="36" s="1"/>
  <c r="B437" i="36" s="1"/>
  <c r="B438" i="36" s="1"/>
  <c r="B439" i="36" s="1"/>
  <c r="B440" i="36" s="1"/>
  <c r="B441" i="36" s="1"/>
  <c r="B442" i="36" s="1"/>
  <c r="B467" i="36"/>
  <c r="B468" i="36" s="1"/>
  <c r="B469" i="36" s="1"/>
  <c r="B470" i="36" s="1"/>
  <c r="B471" i="36" s="1"/>
  <c r="B472" i="36" s="1"/>
  <c r="B473" i="36" s="1"/>
  <c r="B474" i="36" s="1"/>
  <c r="B475" i="36" s="1"/>
  <c r="B476" i="36"/>
  <c r="B477" i="36" s="1"/>
  <c r="B478" i="36" s="1"/>
  <c r="B479" i="36" s="1"/>
  <c r="B480" i="36" s="1"/>
  <c r="B481" i="36" s="1"/>
  <c r="B482" i="36" s="1"/>
  <c r="B483" i="36" s="1"/>
  <c r="B484" i="36" s="1"/>
  <c r="B485" i="36" s="1"/>
  <c r="B486" i="36" s="1"/>
  <c r="B487" i="36" s="1"/>
  <c r="B488" i="36" s="1"/>
  <c r="B489" i="36" s="1"/>
  <c r="B490" i="36" s="1"/>
  <c r="B444" i="36" l="1"/>
  <c r="B445" i="36" s="1"/>
  <c r="B446" i="36" s="1"/>
  <c r="B447" i="36" s="1"/>
  <c r="B448" i="36" s="1"/>
  <c r="B449" i="36" s="1"/>
  <c r="B450" i="36" s="1"/>
  <c r="B462" i="36"/>
  <c r="B463" i="36" s="1"/>
  <c r="B464" i="36" s="1"/>
  <c r="B492" i="36" s="1"/>
  <c r="B375" i="36"/>
  <c r="B376" i="36" s="1"/>
  <c r="B377" i="36" s="1"/>
  <c r="B378" i="36" s="1"/>
  <c r="B379" i="36" s="1"/>
  <c r="B380" i="36" s="1"/>
  <c r="B381" i="36" s="1"/>
  <c r="B393" i="36"/>
  <c r="B394" i="36" s="1"/>
  <c r="B395" i="36" s="1"/>
  <c r="B423" i="36" s="1"/>
  <c r="B426" i="36" l="1"/>
  <c r="B427" i="36" s="1"/>
  <c r="B424" i="36"/>
  <c r="B425" i="36" s="1"/>
  <c r="B493" i="36"/>
  <c r="B494" i="36" s="1"/>
  <c r="B495" i="36"/>
  <c r="B496" i="36" s="1"/>
</calcChain>
</file>

<file path=xl/sharedStrings.xml><?xml version="1.0" encoding="utf-8"?>
<sst xmlns="http://schemas.openxmlformats.org/spreadsheetml/2006/main" count="1063" uniqueCount="132">
  <si>
    <t>FORMATO DE LISTA DE CANTIDADES</t>
  </si>
  <si>
    <t>CO-PE-1PE326-CO-LA-001</t>
  </si>
  <si>
    <t>Revisión 1</t>
  </si>
  <si>
    <t>“ENTREGA DE LAS DEFENSAS RIBEREÑAS DE LOS RÍOS CHICAMA Y VIRÚ (PAQUETE 9R-06)"</t>
  </si>
  <si>
    <t>Cuenca Viru : Paquete: 1-C Canteras de Roca</t>
  </si>
  <si>
    <t>Item</t>
  </si>
  <si>
    <t>Descripción</t>
  </si>
  <si>
    <t>Unidad</t>
  </si>
  <si>
    <t>Total</t>
  </si>
  <si>
    <t>Comentarios</t>
  </si>
  <si>
    <t>Incluye todos los gastos para obtener el permiso respectivo</t>
  </si>
  <si>
    <t>Incluye equipos con certificado de calibración vigente, precisión de 2" y equipo de stand by</t>
  </si>
  <si>
    <t>Incluye el carguío a volquete (no inc. Transporte)</t>
  </si>
  <si>
    <t>Incluye el carguío a volquete (no inc. Transporte), no requiere pruebas QC/QA</t>
  </si>
  <si>
    <t>No incluye el material</t>
  </si>
  <si>
    <t>Incluye el procesamiento y el carguío a volquete (no inc. Transporte). El material será del cauce del rio</t>
  </si>
  <si>
    <t>No incluye carguío. Considerar vigías y posibles interferencias</t>
  </si>
  <si>
    <t>Frecuencia de mantenimiento de acuerdo al Plan de Gestión del Tráfico</t>
  </si>
  <si>
    <t>Incluye suministro, colocación y mantenimiento de señalización vial, seguridad, medio ambiente y arqueología</t>
  </si>
  <si>
    <t>Incluye movilización de equipos, contenedores, estructuras, etc. El APU debe contener el detalle de los equipos, estructuras, contenerdores y otros, así como el punto de partida para el transporte de la movilización</t>
  </si>
  <si>
    <t>Incluye desmovilización de equipos, contenedores, estructuras, etc. El APU debe contener el detalle de los equipos, estructuras, contenerdores y otros, así como el punto de llegada del transporte para la desmovilización</t>
  </si>
  <si>
    <t>Incluye todas las facilidades para el funcionmiento y otorgamiento del permiso de funcionamiento</t>
  </si>
  <si>
    <t>Incluye de conformación y nivelación</t>
  </si>
  <si>
    <t>Incluye transporte a pie de obra y transporte interno.</t>
  </si>
  <si>
    <t>Incluye todo lo solicitado en el Anexo 02</t>
  </si>
  <si>
    <t>Incluye la construcción de bermas perimetrales</t>
  </si>
  <si>
    <t>Incluye trasnporte de top soil y semillas propias de la zona que estan dentro del top soil</t>
  </si>
  <si>
    <t>Incluye todo lo inidcado en las Especificaciones Técnicas</t>
  </si>
  <si>
    <t>Conformación de material excedente en DME y DMO</t>
  </si>
  <si>
    <t>Conformación de plataforma para zonas de acopio</t>
  </si>
  <si>
    <t>Desbroce y remoción de suelo vegetal con equipo</t>
  </si>
  <si>
    <t>Excavación en material común</t>
  </si>
  <si>
    <t>Excavación en roca fija con martillo hidráulico</t>
  </si>
  <si>
    <t>Excavación en roca fracturada</t>
  </si>
  <si>
    <t>Implementación de controles ambientales durante la construcción</t>
  </si>
  <si>
    <t>Movilización de equipos a obra</t>
  </si>
  <si>
    <t>Proceso y selección de material propio</t>
  </si>
  <si>
    <t>Relleno compactado con equipo pesado para accesos</t>
  </si>
  <si>
    <t>Restauración y revegetación de áreas intervenidas</t>
  </si>
  <si>
    <t>Señalización de obra</t>
  </si>
  <si>
    <t>Transporte de material excedente a DME, d&gt;1km</t>
  </si>
  <si>
    <t>Transporte de material excedente a DMO, d&gt;1km</t>
  </si>
  <si>
    <t>Transporte de material propio para relleno, d&gt;1km</t>
  </si>
  <si>
    <t>Trazo y replanteo topográfico al inicio de obra</t>
  </si>
  <si>
    <t>OBRAS PROVISIONALES</t>
  </si>
  <si>
    <t>Tramite, gestión y obtención de permisos para uso y adquisición de explosivos</t>
  </si>
  <si>
    <t>Glb</t>
  </si>
  <si>
    <t>m</t>
  </si>
  <si>
    <t>Tramite, gestión y obtención de permisos para manipulación de explosivos</t>
  </si>
  <si>
    <t>Tramite, gestión y obtención de permisos para almacenamiento y uso de polvorín</t>
  </si>
  <si>
    <t>mes</t>
  </si>
  <si>
    <t>Tramite, gestión y obtención de permisos para explotación de canteras</t>
  </si>
  <si>
    <t>OBRAS PRELIMINARES</t>
  </si>
  <si>
    <t xml:space="preserve">Trazo y replanteo </t>
  </si>
  <si>
    <t>Trazo y replanteo topográfico durante la ejecución de la obra</t>
  </si>
  <si>
    <t>Levantamiento Topográfico final de obra</t>
  </si>
  <si>
    <t>Construcción de acceso nuevo</t>
  </si>
  <si>
    <t>m2</t>
  </si>
  <si>
    <t>Transporte de material excedente a DMO, d≤1km</t>
  </si>
  <si>
    <t>m3xkm</t>
  </si>
  <si>
    <t>m3</t>
  </si>
  <si>
    <t>Transporte de material propio para relleno, d≤1km</t>
  </si>
  <si>
    <t>Transporte de material excedente a DME, d≤1km</t>
  </si>
  <si>
    <t>Rehabilitación de accesos existentes</t>
  </si>
  <si>
    <t>Km</t>
  </si>
  <si>
    <t>Mantenimiento de accesos (L ≤ 2km)</t>
  </si>
  <si>
    <t>Desmovilización de equipos de obra</t>
  </si>
  <si>
    <t>Conformación de terraplén para campamentos</t>
  </si>
  <si>
    <t xml:space="preserve">Construcción de campamentos </t>
  </si>
  <si>
    <t>Mantenimiento de campamentos</t>
  </si>
  <si>
    <t>Construcción e implementación de polvorin</t>
  </si>
  <si>
    <t>Relleno compactado con equipo pesado para plataforma de acopio</t>
  </si>
  <si>
    <t>Suministro, construcción e instalación de cerco perímetrico</t>
  </si>
  <si>
    <t>Suministro, construcción e instalación de garita de control de ingreso y salida</t>
  </si>
  <si>
    <t>EXPLOTACIÓN DE CANTERAS</t>
  </si>
  <si>
    <t xml:space="preserve">Habilitación de cantera </t>
  </si>
  <si>
    <t>Excavación en material suelto</t>
  </si>
  <si>
    <t>Perforación manual y voladura (habilitación de área de perforación para Rockdrill)</t>
  </si>
  <si>
    <t>Conformación de material suelto excedente en cauce.</t>
  </si>
  <si>
    <t>Producción material en cantera de cerro (macizo rocoso)</t>
  </si>
  <si>
    <t>ton</t>
  </si>
  <si>
    <t>Transporte de Roca a zona de acopio, d&gt;1km</t>
  </si>
  <si>
    <t>Carguio de material remanente en acopio para eliminación</t>
  </si>
  <si>
    <t>Producción material en cantera de cauce (boloneria suelta)</t>
  </si>
  <si>
    <t>Transporte de roca a zona de acopio, d&gt;1km</t>
  </si>
  <si>
    <t>Carguío de material acopiado</t>
  </si>
  <si>
    <t>QTY INICIAL</t>
  </si>
  <si>
    <t>DIFERENCIA</t>
  </si>
  <si>
    <t>Incluye corte de excedente de relleno en talud con excavadora</t>
  </si>
  <si>
    <t>Considerar vigías</t>
  </si>
  <si>
    <t>Incluye acopio de material</t>
  </si>
  <si>
    <t>No inlcuye el traslado.</t>
  </si>
  <si>
    <t>Perforación, voladura, remoción, transporte y selección para Roca con Fr de 45%</t>
  </si>
  <si>
    <t>CANTERA DE CERRO - CERRO BLANCO 1_2</t>
  </si>
  <si>
    <t>CANTERA DE CERRO - CERRO BLANCO 3</t>
  </si>
  <si>
    <t>CANTERA DE CERRO - TOMABAL 5</t>
  </si>
  <si>
    <t>CANTERA DE CERRO - CARABAMBA 1</t>
  </si>
  <si>
    <t>CANTERA DE CAUCE - TOMABAL 4A</t>
  </si>
  <si>
    <t>CANTERA DE CAUCE - TOMABAL 4C</t>
  </si>
  <si>
    <t>Suministro, construcción, montaje e instalación de balanza, caseta y tablero de control de pesaje</t>
  </si>
  <si>
    <t>Instalación de sistema de pesaje</t>
  </si>
  <si>
    <t>Operación y control de sistema de pesaje (INC Energia electrica e iluminación de plataforma de acopio y balanza)</t>
  </si>
  <si>
    <t>Pruebas de control de calidad</t>
  </si>
  <si>
    <t>Ensayos de roca</t>
  </si>
  <si>
    <t>IMPLEMENTACIÓN PARA CONTROL Y PESAJE DE ROCA</t>
  </si>
  <si>
    <t>Intalación de polvorín</t>
  </si>
  <si>
    <t>Construcción de campamentos/oficinas</t>
  </si>
  <si>
    <t>Conformación de terraplén para polvorín</t>
  </si>
  <si>
    <t>CANTERA DE CERRO - NIÑO BAJO</t>
  </si>
  <si>
    <t>Carguio de material inadecuado en cantera para eliminación</t>
  </si>
  <si>
    <t>Transporte de material inadecuado a DME, d≤1km</t>
  </si>
  <si>
    <t>Transporte de material inadecuado a DME, d&gt;1km</t>
  </si>
  <si>
    <t>Fracturación y selección de roca con martillo hidráulico (material enrocado)</t>
  </si>
  <si>
    <t>Fracturación y selección de roca con martillo hidráulico (material rip rap)</t>
  </si>
  <si>
    <t>Fracturación con martillo hidráulico y trackdrill, carguío, transporte y selección de roca  (material enrocado)</t>
  </si>
  <si>
    <t>Fracturación con martillo hidráulico y trackdrill, carguío, transporte y selección de roca (material rip rap)</t>
  </si>
  <si>
    <t>Perforación con martillo manual y voladura, carguío, transporte y selección de roca (material enrocado)</t>
  </si>
  <si>
    <t>Perforación con martillo manual y voladura, carguío, transporte y selección de roca (material rip rap)</t>
  </si>
  <si>
    <t>Fecha: 14-07-2023</t>
  </si>
  <si>
    <t>Fracturación y selección de roca para rip rap</t>
  </si>
  <si>
    <t>Fracturación y selección de roca para gavión</t>
  </si>
  <si>
    <t>Conformación de material suelto excedente en cauce</t>
  </si>
  <si>
    <t>Conformación de material excedente en DMO</t>
  </si>
  <si>
    <t>No requiere control de calidad</t>
  </si>
  <si>
    <t>Revisar donde requiera.</t>
  </si>
  <si>
    <t>A zona de selección</t>
  </si>
  <si>
    <t>Trámite</t>
  </si>
  <si>
    <t xml:space="preserve">6.03.01. </t>
  </si>
  <si>
    <t>6.03.01.01</t>
  </si>
  <si>
    <t>6.03.01.02</t>
  </si>
  <si>
    <t>6.03.02.01</t>
  </si>
  <si>
    <t xml:space="preserve">Desbroce y remoción de suelo vegetal con equipo en DME Y DMO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</si>
</sst>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."/>
    <numFmt numFmtId="165" formatCode="0.00.00."/>
    <numFmt numFmtId="166" formatCode="0.00.0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sz val="10"/>
      <color theme="1"/>
      <name val="Arial Narrow"/>
      <family val="2"/>
    </font>
    <font>
      <sz val="11"/>
      <name val="Arial Narrow"/>
      <family val="2"/>
    </font>
    <font>
      <sz val="10"/>
      <color indexed="8"/>
      <name val="Arial"/>
      <family val="2"/>
    </font>
    <font>
      <b/>
      <sz val="11"/>
      <name val="Arial Narrow"/>
      <family val="2"/>
    </font>
    <font>
      <b/>
      <sz val="10"/>
      <color theme="1"/>
      <name val="Arial Narrow"/>
      <family val="2"/>
    </font>
    <font>
      <b/>
      <sz val="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</cellStyleXfs>
  <cellXfs count="75">
    <xf numFmtId="0" fontId="0" fillId="0" borderId="0" xfId="0"/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2" borderId="0" xfId="2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6" xfId="0" applyNumberFormat="1" applyFont="1" applyFill="1" applyBorder="1" applyAlignment="1">
      <alignment vertical="center" wrapText="1"/>
    </xf>
    <xf numFmtId="164" fontId="12" fillId="5" borderId="2" xfId="0" applyNumberFormat="1" applyFont="1" applyFill="1" applyBorder="1" applyAlignment="1">
      <alignment horizontal="left" vertical="center" indent="1"/>
    </xf>
    <xf numFmtId="0" fontId="12" fillId="5" borderId="2" xfId="0" applyFont="1" applyFill="1" applyBorder="1" applyAlignment="1">
      <alignment horizontal="left" vertical="center" indent="1"/>
    </xf>
    <xf numFmtId="0" fontId="12" fillId="4" borderId="2" xfId="0" applyFont="1" applyFill="1" applyBorder="1" applyAlignment="1">
      <alignment horizontal="center" vertical="center"/>
    </xf>
    <xf numFmtId="4" fontId="12" fillId="4" borderId="2" xfId="0" applyNumberFormat="1" applyFont="1" applyFill="1" applyBorder="1" applyAlignment="1">
      <alignment horizontal="center" vertical="center"/>
    </xf>
    <xf numFmtId="4" fontId="12" fillId="4" borderId="6" xfId="0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4" fontId="10" fillId="0" borderId="2" xfId="1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indent="3"/>
    </xf>
    <xf numFmtId="10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/>
    </xf>
    <xf numFmtId="4" fontId="12" fillId="0" borderId="2" xfId="1" applyNumberFormat="1" applyFont="1" applyFill="1" applyBorder="1" applyAlignment="1">
      <alignment horizontal="center" vertical="center"/>
    </xf>
    <xf numFmtId="166" fontId="10" fillId="0" borderId="2" xfId="0" applyNumberFormat="1" applyFont="1" applyBorder="1" applyAlignment="1">
      <alignment horizontal="left" vertical="center" indent="3"/>
    </xf>
    <xf numFmtId="43" fontId="4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43" fontId="8" fillId="2" borderId="0" xfId="1" applyFont="1" applyFill="1" applyAlignment="1">
      <alignment vertical="center" wrapText="1"/>
    </xf>
    <xf numFmtId="43" fontId="9" fillId="0" borderId="0" xfId="1" applyFont="1" applyAlignment="1">
      <alignment vertical="center"/>
    </xf>
    <xf numFmtId="43" fontId="5" fillId="0" borderId="0" xfId="1" applyFont="1" applyAlignment="1">
      <alignment vertical="center" wrapText="1"/>
    </xf>
    <xf numFmtId="43" fontId="5" fillId="0" borderId="0" xfId="1" applyFont="1" applyAlignment="1">
      <alignment vertical="center"/>
    </xf>
    <xf numFmtId="43" fontId="13" fillId="0" borderId="0" xfId="1" applyFont="1" applyAlignment="1">
      <alignment vertical="center"/>
    </xf>
    <xf numFmtId="165" fontId="12" fillId="0" borderId="2" xfId="0" applyNumberFormat="1" applyFont="1" applyBorder="1" applyAlignment="1">
      <alignment horizontal="left" vertical="center" indent="3"/>
    </xf>
    <xf numFmtId="0" fontId="10" fillId="6" borderId="2" xfId="0" applyFont="1" applyFill="1" applyBorder="1" applyAlignment="1">
      <alignment horizontal="center" vertical="center"/>
    </xf>
    <xf numFmtId="4" fontId="10" fillId="6" borderId="2" xfId="1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4" fontId="12" fillId="6" borderId="2" xfId="1" applyNumberFormat="1" applyFont="1" applyFill="1" applyBorder="1" applyAlignment="1">
      <alignment horizontal="center" vertical="center"/>
    </xf>
    <xf numFmtId="164" fontId="12" fillId="7" borderId="2" xfId="0" applyNumberFormat="1" applyFont="1" applyFill="1" applyBorder="1" applyAlignment="1">
      <alignment horizontal="left" vertical="center" indent="1"/>
    </xf>
    <xf numFmtId="0" fontId="10" fillId="7" borderId="2" xfId="0" applyFont="1" applyFill="1" applyBorder="1" applyAlignment="1">
      <alignment horizontal="center" vertical="center"/>
    </xf>
    <xf numFmtId="4" fontId="10" fillId="7" borderId="2" xfId="1" applyNumberFormat="1" applyFont="1" applyFill="1" applyBorder="1" applyAlignment="1">
      <alignment horizontal="center" vertical="center"/>
    </xf>
    <xf numFmtId="4" fontId="12" fillId="4" borderId="0" xfId="0" applyNumberFormat="1" applyFont="1" applyFill="1" applyAlignment="1">
      <alignment vertical="center"/>
    </xf>
    <xf numFmtId="165" fontId="10" fillId="0" borderId="2" xfId="0" applyNumberFormat="1" applyFont="1" applyBorder="1" applyAlignment="1">
      <alignment horizontal="left" vertical="center" indent="3"/>
    </xf>
    <xf numFmtId="43" fontId="4" fillId="0" borderId="5" xfId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43" fontId="5" fillId="0" borderId="0" xfId="1" applyFont="1" applyFill="1" applyAlignment="1">
      <alignment vertical="center"/>
    </xf>
    <xf numFmtId="43" fontId="4" fillId="0" borderId="0" xfId="1" applyFont="1" applyFill="1" applyAlignment="1">
      <alignment vertical="center"/>
    </xf>
    <xf numFmtId="0" fontId="12" fillId="7" borderId="2" xfId="0" applyFont="1" applyFill="1" applyBorder="1" applyAlignment="1">
      <alignment horizontal="left" vertical="center" indent="2"/>
    </xf>
    <xf numFmtId="0" fontId="10" fillId="0" borderId="2" xfId="0" applyFont="1" applyBorder="1" applyAlignment="1">
      <alignment horizontal="left" vertical="center" indent="4"/>
    </xf>
    <xf numFmtId="0" fontId="10" fillId="6" borderId="2" xfId="0" applyFont="1" applyFill="1" applyBorder="1" applyAlignment="1">
      <alignment horizontal="left" vertical="center" indent="3"/>
    </xf>
    <xf numFmtId="0" fontId="12" fillId="0" borderId="2" xfId="0" applyFont="1" applyBorder="1" applyAlignment="1">
      <alignment horizontal="left" vertical="center" indent="3"/>
    </xf>
    <xf numFmtId="0" fontId="12" fillId="6" borderId="2" xfId="0" applyFont="1" applyFill="1" applyBorder="1" applyAlignment="1">
      <alignment horizontal="left" vertical="center" indent="3"/>
    </xf>
    <xf numFmtId="0" fontId="10" fillId="6" borderId="2" xfId="0" applyFont="1" applyFill="1" applyBorder="1" applyAlignment="1">
      <alignment horizontal="left" vertical="center" indent="4"/>
    </xf>
    <xf numFmtId="0" fontId="4" fillId="0" borderId="2" xfId="0" applyFont="1" applyBorder="1" applyAlignment="1">
      <alignment horizontal="left" indent="4"/>
    </xf>
    <xf numFmtId="0" fontId="12" fillId="8" borderId="2" xfId="0" applyFont="1" applyFill="1" applyBorder="1" applyAlignment="1">
      <alignment horizontal="left" vertical="center" indent="2"/>
    </xf>
    <xf numFmtId="0" fontId="12" fillId="8" borderId="2" xfId="0" applyFont="1" applyFill="1" applyBorder="1" applyAlignment="1">
      <alignment horizontal="center" vertical="center"/>
    </xf>
    <xf numFmtId="4" fontId="12" fillId="8" borderId="2" xfId="1" applyNumberFormat="1" applyFont="1" applyFill="1" applyBorder="1" applyAlignment="1">
      <alignment horizontal="center" vertical="center"/>
    </xf>
    <xf numFmtId="164" fontId="12" fillId="7" borderId="2" xfId="0" applyNumberFormat="1" applyFont="1" applyFill="1" applyBorder="1" applyAlignment="1">
      <alignment horizontal="left" vertical="center"/>
    </xf>
    <xf numFmtId="164" fontId="12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indent="2"/>
    </xf>
    <xf numFmtId="164" fontId="12" fillId="0" borderId="2" xfId="0" applyNumberFormat="1" applyFont="1" applyBorder="1" applyAlignment="1">
      <alignment horizontal="left" vertical="center" indent="1"/>
    </xf>
    <xf numFmtId="0" fontId="7" fillId="3" borderId="0" xfId="2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left" vertical="center" indent="3"/>
    </xf>
    <xf numFmtId="0" fontId="10" fillId="0" borderId="2" xfId="0" applyFont="1" applyFill="1" applyBorder="1" applyAlignment="1">
      <alignment horizontal="left" vertical="center" indent="3"/>
    </xf>
    <xf numFmtId="0" fontId="10" fillId="0" borderId="2" xfId="0" applyFont="1" applyFill="1" applyBorder="1" applyAlignment="1">
      <alignment horizontal="center" vertical="center"/>
    </xf>
  </cellXfs>
  <cellStyles count="18">
    <cellStyle name="Millares" xfId="1" builtinId="3"/>
    <cellStyle name="Millares 2" xfId="4" xr:uid="{00000000-0005-0000-0000-000033000000}"/>
    <cellStyle name="Millares 2 2" xfId="6" xr:uid="{00000000-0005-0000-0000-000033000000}"/>
    <cellStyle name="Millares 2 2 2" xfId="15" xr:uid="{3062119D-4298-4AB2-A3F5-E95AAD03310A}"/>
    <cellStyle name="Millares 2 3" xfId="13" xr:uid="{FFB5D80C-F3A9-4F13-8EFD-2A4AEDEE69E8}"/>
    <cellStyle name="Millares 3" xfId="10" xr:uid="{D269C998-570E-447C-8DD4-0261ACB26C5E}"/>
    <cellStyle name="Millares 3 2" xfId="9" xr:uid="{C540BDAA-1F29-47B9-B2A2-5C5D1E7259CA}"/>
    <cellStyle name="Millares 3 2 2" xfId="16" xr:uid="{37B6298B-2AAC-4DC1-8271-F11ED92CC318}"/>
    <cellStyle name="Millares 3 3" xfId="17" xr:uid="{7B151707-6B86-4AA8-BC5D-8B24A520FF51}"/>
    <cellStyle name="Millares 4" xfId="5" xr:uid="{00000000-0005-0000-0000-000033000000}"/>
    <cellStyle name="Millares 4 2" xfId="14" xr:uid="{E3CF9E55-3821-4EEB-A28C-77C680529FE5}"/>
    <cellStyle name="Millares 5" xfId="12" xr:uid="{28148E1B-DF95-46DA-B0E7-FC106C753893}"/>
    <cellStyle name="Normal" xfId="0" builtinId="0"/>
    <cellStyle name="Normal 2" xfId="3" xr:uid="{58663AEE-5D6B-4804-B13C-B78CEC892F30}"/>
    <cellStyle name="Normal 2 3" xfId="11" xr:uid="{150DCD47-A0F5-4023-9F82-3EA7E7DC2740}"/>
    <cellStyle name="Normal 3" xfId="7" xr:uid="{D527247B-6572-4D47-835E-EF67D89084F1}"/>
    <cellStyle name="Normal 3 2" xfId="8" xr:uid="{B036E41C-F9A3-48ED-8A5A-C707F9FAC28E}"/>
    <cellStyle name="Normal_Formulario Analisis Precio Unitario" xfId="2" xr:uid="{2D383E7A-1DEF-4270-BC11-DD00817504F7}"/>
  </cellStyles>
  <dxfs count="0"/>
  <tableStyles count="0" defaultTableStyle="TableStyleMedium2" defaultPivotStyle="PivotStyleLight16"/>
  <colors>
    <mruColors>
      <color rgb="FFFF0000"/>
      <color rgb="FF00FF00"/>
      <color rgb="FF0033CC"/>
      <color rgb="FFFFFFFF"/>
      <color rgb="FF66FFFF"/>
      <color rgb="FFFFFFEF"/>
      <color rgb="FFFFFF00"/>
      <color rgb="FF996600"/>
      <color rgb="FF66CCFF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20812</xdr:colOff>
      <xdr:row>1</xdr:row>
      <xdr:rowOff>228119</xdr:rowOff>
    </xdr:from>
    <xdr:to>
      <xdr:col>1</xdr:col>
      <xdr:colOff>936870</xdr:colOff>
      <xdr:row>3</xdr:row>
      <xdr:rowOff>134469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32CE867-1FEF-4E36-8839-8432C621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40827" y="342419"/>
          <a:ext cx="916058" cy="416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EXP_110-171"/>
      <sheetName val="Attach_4-18"/>
      <sheetName val="Detalle(1)"/>
      <sheetName val="Detalle(2)"/>
      <sheetName val="P. Socios"/>
      <sheetName val="P. por empresa"/>
      <sheetName val="Garantias"/>
      <sheetName val="anexos"/>
      <sheetName val="T.Mat Zona 2 (2)"/>
      <sheetName val="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Condicion"/>
      <sheetName val="03 Desmontaje"/>
      <sheetName val="02 Movilización"/>
      <sheetName val="Graph39_16"/>
      <sheetName val="GG-Ofertado-P4_Maz16"/>
      <sheetName val="9_Capex16"/>
      <sheetName val="GyP_total16"/>
      <sheetName val="IRR_sponsor16"/>
      <sheetName val="Metrados__Val_16"/>
      <sheetName val="datos_base16"/>
      <sheetName val="DATOS_UNOE16"/>
      <sheetName val="Restricciones_y_Compromisos16"/>
      <sheetName val="Sust_205ABC-VE16"/>
      <sheetName val="Sust_205ABC-VP16"/>
      <sheetName val="Resum_205ABC_700FG_907_A_2_216"/>
      <sheetName val="Deduccion_Reajuste16"/>
      <sheetName val="PER,COM_PRO_ADI115"/>
      <sheetName val="Planilla_Base_y_Subbase15"/>
      <sheetName val="Resumen_anual14"/>
      <sheetName val="MFT_TOC11"/>
      <sheetName val="Datos_-_F1,F211"/>
      <sheetName val="Piso_Tecnico11"/>
      <sheetName val="Avance_Resumen11"/>
      <sheetName val="EXPLAN__DESVIOS11"/>
      <sheetName val="CLASIF__MAT__DESVIOS11"/>
      <sheetName val="CLASIF__MATERIAL11"/>
      <sheetName val="EXPLAN__VIA_PRINCIPAL11"/>
      <sheetName val="Minuta_02910"/>
      <sheetName val="2_-_Información_gral_contrato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Plan_de_Fases-Subfases11"/>
      <sheetName val="EQ_INGR-EGR10"/>
      <sheetName val="MOD_INGR-EGR10"/>
      <sheetName val="Procurement_Data10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oducción_(Marz-20)_(2)1"/>
      <sheetName val="Panel_de_Control1"/>
      <sheetName val="consolid-dossier_(IAS)_(2)"/>
      <sheetName val="BD_vidaUtil"/>
      <sheetName val="U_S_ILD"/>
      <sheetName val="RES OP-PRO-HAR"/>
      <sheetName val="Formulario"/>
      <sheetName val="VALORIZACION_1010"/>
      <sheetName val="ANALISIS_ALQUILER_FERREYROS1"/>
      <sheetName val="AD_05_7+300-52+9202"/>
      <sheetName val="EXP_0-52+9202"/>
      <sheetName val="Exp__Técnico_7+300-52+9202"/>
      <sheetName val="Resumen_derrumbes2"/>
      <sheetName val="Nudo_11"/>
      <sheetName val="DISTR_MANT_ELECTRICA1"/>
      <sheetName val="T.I. COSTOS FIJOS Y VARIABLES"/>
      <sheetName val="300 - 303.720"/>
      <sheetName val="EXP 0-52+920 (MM)"/>
      <sheetName val="Valorización"/>
      <sheetName val="Batu Hijau"/>
      <sheetName val="ALT-PREC"/>
      <sheetName val="PO_Control LOG Compras-Anexo-0E"/>
      <sheetName val="CI"/>
      <sheetName val="Tabla de Actividades"/>
      <sheetName val="LOOKAHEAD - RESTRICCIONES "/>
      <sheetName val="MANO"/>
      <sheetName val="balance"/>
      <sheetName val="DIFF_BUS"/>
      <sheetName val="FACT´DP WORLD CALLAO"/>
      <sheetName val="DATOS - NO BORRAR"/>
      <sheetName val="ACUMULADO"/>
      <sheetName val="EFE"/>
      <sheetName val="tickmarks"/>
      <sheetName val="Z-4"/>
      <sheetName val="POSESIÓN 2003"/>
      <sheetName val="PROJ_MGMT"/>
      <sheetName val="Salary Schedules"/>
      <sheetName val="RES_OP-PRO-HAR"/>
      <sheetName val="Resumen-Tot"/>
      <sheetName val="MEMÓRIA_E_PRANCHA"/>
      <sheetName val="TABELA"/>
      <sheetName val="Liquidación"/>
      <sheetName val="AA.11301"/>
      <sheetName val="AA.11305"/>
      <sheetName val="RC 8.1 || Noviembre"/>
      <sheetName val="DUA"/>
      <sheetName val="Percepciones"/>
      <sheetName val="Detracciones"/>
      <sheetName val="SPOT pendiente"/>
      <sheetName val="Mayor"/>
      <sheetName val="BC mensualizado"/>
      <sheetName val="BC || Noviembre"/>
      <sheetName val="AA.22301"/>
      <sheetName val="Vouching PaC"/>
      <sheetName val="Vouching IGV"/>
      <sheetName val="RV 14.1 || Noviembre"/>
      <sheetName val="Consulta RUC"/>
      <sheetName val="Tdetracción"/>
      <sheetName val="TC|SUNAT"/>
      <sheetName val="Detalle IGV ND"/>
      <sheetName val="Detalle IR||ND"/>
      <sheetName val="Operadores aduaneros"/>
      <sheetName val="Prueba Global IGV"/>
      <sheetName val="Prueba Global IR"/>
      <sheetName val="Correlatividad"/>
      <sheetName val="ITAN"/>
      <sheetName val="Coeficiente"/>
      <sheetName val="RUC"/>
      <sheetName val="Cronograma"/>
      <sheetName val="EEFF HISTORICOS "/>
      <sheetName val="Menu"/>
      <sheetName val="Plan1"/>
      <sheetName val="COSREF"/>
      <sheetName val="B"/>
      <sheetName val="PROMES"/>
      <sheetName val="Indire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>
        <row r="9">
          <cell r="H9">
            <v>0.90469999999999995</v>
          </cell>
        </row>
      </sheetData>
      <sheetData sheetId="1196"/>
      <sheetData sheetId="1197"/>
      <sheetData sheetId="1198">
        <row r="9">
          <cell r="H9">
            <v>0.90469999999999995</v>
          </cell>
        </row>
      </sheetData>
      <sheetData sheetId="1199">
        <row r="9">
          <cell r="H9">
            <v>0.90469999999999995</v>
          </cell>
        </row>
      </sheetData>
      <sheetData sheetId="1200">
        <row r="9">
          <cell r="H9">
            <v>0.90469999999999995</v>
          </cell>
        </row>
      </sheetData>
      <sheetData sheetId="1201">
        <row r="9">
          <cell r="H9">
            <v>0.90469999999999995</v>
          </cell>
        </row>
      </sheetData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>
        <row r="9">
          <cell r="H9">
            <v>0.90469999999999995</v>
          </cell>
        </row>
      </sheetData>
      <sheetData sheetId="1279">
        <row r="9">
          <cell r="H9">
            <v>0.90469999999999995</v>
          </cell>
        </row>
      </sheetData>
      <sheetData sheetId="1280"/>
      <sheetData sheetId="1281"/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>
        <row r="9">
          <cell r="H9">
            <v>0.90469999999999995</v>
          </cell>
        </row>
      </sheetData>
      <sheetData sheetId="1314"/>
      <sheetData sheetId="1315"/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>
        <row r="9">
          <cell r="H9">
            <v>0.90469999999999995</v>
          </cell>
        </row>
      </sheetData>
      <sheetData sheetId="1321"/>
      <sheetData sheetId="1322"/>
      <sheetData sheetId="1323"/>
      <sheetData sheetId="1324"/>
      <sheetData sheetId="1325"/>
      <sheetData sheetId="1326">
        <row r="9">
          <cell r="H9">
            <v>0.90469999999999995</v>
          </cell>
        </row>
      </sheetData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9">
          <cell r="H9">
            <v>0.90469999999999995</v>
          </cell>
        </row>
      </sheetData>
      <sheetData sheetId="1339">
        <row r="9">
          <cell r="H9">
            <v>0.90469999999999995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>
        <row r="9">
          <cell r="H9">
            <v>0.90469999999999995</v>
          </cell>
        </row>
      </sheetData>
      <sheetData sheetId="1347">
        <row r="9">
          <cell r="H9">
            <v>0.90469999999999995</v>
          </cell>
        </row>
      </sheetData>
      <sheetData sheetId="1348">
        <row r="9">
          <cell r="H9">
            <v>0.90469999999999995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>
        <row r="9">
          <cell r="H9">
            <v>0.90469999999999995</v>
          </cell>
        </row>
      </sheetData>
      <sheetData sheetId="1375">
        <row r="9">
          <cell r="H9">
            <v>0.90469999999999995</v>
          </cell>
        </row>
      </sheetData>
      <sheetData sheetId="1376"/>
      <sheetData sheetId="1377">
        <row r="9">
          <cell r="H9">
            <v>0.90469999999999995</v>
          </cell>
        </row>
      </sheetData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 refreshError="1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/>
      <sheetData sheetId="1509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>
        <row r="9">
          <cell r="H9">
            <v>0.90469999999999995</v>
          </cell>
        </row>
      </sheetData>
      <sheetData sheetId="1598">
        <row r="9">
          <cell r="H9">
            <v>0.90469999999999995</v>
          </cell>
        </row>
      </sheetData>
      <sheetData sheetId="1599">
        <row r="9">
          <cell r="H9">
            <v>0.90469999999999995</v>
          </cell>
        </row>
      </sheetData>
      <sheetData sheetId="1600">
        <row r="9">
          <cell r="H9">
            <v>0.90469999999999995</v>
          </cell>
        </row>
      </sheetData>
      <sheetData sheetId="1601"/>
      <sheetData sheetId="1602">
        <row r="9">
          <cell r="H9">
            <v>0.90469999999999995</v>
          </cell>
        </row>
      </sheetData>
      <sheetData sheetId="1603">
        <row r="9">
          <cell r="H9">
            <v>0.90469999999999995</v>
          </cell>
        </row>
      </sheetData>
      <sheetData sheetId="1604"/>
      <sheetData sheetId="1605"/>
      <sheetData sheetId="1606">
        <row r="9">
          <cell r="H9">
            <v>0.90469999999999995</v>
          </cell>
        </row>
      </sheetData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 refreshError="1"/>
      <sheetData sheetId="1707" refreshError="1"/>
      <sheetData sheetId="1708" refreshError="1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>
        <row r="9">
          <cell r="H9">
            <v>0.90469999999999995</v>
          </cell>
        </row>
      </sheetData>
      <sheetData sheetId="1728"/>
      <sheetData sheetId="1729"/>
      <sheetData sheetId="1730"/>
      <sheetData sheetId="1731"/>
      <sheetData sheetId="1732"/>
      <sheetData sheetId="1733">
        <row r="9">
          <cell r="H9">
            <v>0.90469999999999995</v>
          </cell>
        </row>
      </sheetData>
      <sheetData sheetId="1734">
        <row r="9">
          <cell r="H9">
            <v>0.90469999999999995</v>
          </cell>
        </row>
      </sheetData>
      <sheetData sheetId="1735">
        <row r="9">
          <cell r="H9">
            <v>0.90469999999999995</v>
          </cell>
        </row>
      </sheetData>
      <sheetData sheetId="1736">
        <row r="9">
          <cell r="H9">
            <v>0.90469999999999995</v>
          </cell>
        </row>
      </sheetData>
      <sheetData sheetId="1737">
        <row r="9">
          <cell r="H9">
            <v>0.90469999999999995</v>
          </cell>
        </row>
      </sheetData>
      <sheetData sheetId="1738">
        <row r="9">
          <cell r="H9">
            <v>0.90469999999999995</v>
          </cell>
        </row>
      </sheetData>
      <sheetData sheetId="1739">
        <row r="9">
          <cell r="H9">
            <v>0.90469999999999995</v>
          </cell>
        </row>
      </sheetData>
      <sheetData sheetId="1740">
        <row r="9">
          <cell r="H9">
            <v>0.90469999999999995</v>
          </cell>
        </row>
      </sheetData>
      <sheetData sheetId="1741">
        <row r="9">
          <cell r="H9">
            <v>0.90469999999999995</v>
          </cell>
        </row>
      </sheetData>
      <sheetData sheetId="1742">
        <row r="9">
          <cell r="H9">
            <v>0.90469999999999995</v>
          </cell>
        </row>
      </sheetData>
      <sheetData sheetId="1743">
        <row r="9">
          <cell r="H9">
            <v>0.90469999999999995</v>
          </cell>
        </row>
      </sheetData>
      <sheetData sheetId="1744">
        <row r="9">
          <cell r="H9">
            <v>0.90469999999999995</v>
          </cell>
        </row>
      </sheetData>
      <sheetData sheetId="1745">
        <row r="9">
          <cell r="H9">
            <v>0.90469999999999995</v>
          </cell>
        </row>
      </sheetData>
      <sheetData sheetId="1746">
        <row r="9">
          <cell r="H9">
            <v>0.90469999999999995</v>
          </cell>
        </row>
      </sheetData>
      <sheetData sheetId="1747">
        <row r="9">
          <cell r="H9">
            <v>0.90469999999999995</v>
          </cell>
        </row>
      </sheetData>
      <sheetData sheetId="1748">
        <row r="9">
          <cell r="H9">
            <v>0.90469999999999995</v>
          </cell>
        </row>
      </sheetData>
      <sheetData sheetId="1749"/>
      <sheetData sheetId="1750"/>
      <sheetData sheetId="1751"/>
      <sheetData sheetId="1752"/>
      <sheetData sheetId="1753"/>
      <sheetData sheetId="1754">
        <row r="9">
          <cell r="H9">
            <v>0.90469999999999995</v>
          </cell>
        </row>
      </sheetData>
      <sheetData sheetId="1755">
        <row r="9">
          <cell r="H9">
            <v>0.90469999999999995</v>
          </cell>
        </row>
      </sheetData>
      <sheetData sheetId="1756">
        <row r="9">
          <cell r="H9">
            <v>0.90469999999999995</v>
          </cell>
        </row>
      </sheetData>
      <sheetData sheetId="1757">
        <row r="9">
          <cell r="H9">
            <v>0.90469999999999995</v>
          </cell>
        </row>
      </sheetData>
      <sheetData sheetId="1758">
        <row r="9">
          <cell r="H9">
            <v>0.90469999999999995</v>
          </cell>
        </row>
      </sheetData>
      <sheetData sheetId="1759">
        <row r="9">
          <cell r="H9">
            <v>0.90469999999999995</v>
          </cell>
        </row>
      </sheetData>
      <sheetData sheetId="1760">
        <row r="9">
          <cell r="H9">
            <v>0.90469999999999995</v>
          </cell>
        </row>
      </sheetData>
      <sheetData sheetId="1761">
        <row r="9">
          <cell r="H9">
            <v>0.90469999999999995</v>
          </cell>
        </row>
      </sheetData>
      <sheetData sheetId="1762">
        <row r="9">
          <cell r="H9">
            <v>0.90469999999999995</v>
          </cell>
        </row>
      </sheetData>
      <sheetData sheetId="1763">
        <row r="9">
          <cell r="H9">
            <v>0.90469999999999995</v>
          </cell>
        </row>
      </sheetData>
      <sheetData sheetId="1764">
        <row r="9">
          <cell r="H9">
            <v>0.90469999999999995</v>
          </cell>
        </row>
      </sheetData>
      <sheetData sheetId="1765">
        <row r="9">
          <cell r="H9">
            <v>0.90469999999999995</v>
          </cell>
        </row>
      </sheetData>
      <sheetData sheetId="1766">
        <row r="9">
          <cell r="H9">
            <v>0.90469999999999995</v>
          </cell>
        </row>
      </sheetData>
      <sheetData sheetId="1767">
        <row r="9">
          <cell r="H9">
            <v>0.90469999999999995</v>
          </cell>
        </row>
      </sheetData>
      <sheetData sheetId="1768">
        <row r="9">
          <cell r="H9">
            <v>0.90469999999999995</v>
          </cell>
        </row>
      </sheetData>
      <sheetData sheetId="1769">
        <row r="9">
          <cell r="H9">
            <v>0.90469999999999995</v>
          </cell>
        </row>
      </sheetData>
      <sheetData sheetId="1770">
        <row r="9">
          <cell r="H9">
            <v>0.90469999999999995</v>
          </cell>
        </row>
      </sheetData>
      <sheetData sheetId="1771">
        <row r="9">
          <cell r="H9">
            <v>0.90469999999999995</v>
          </cell>
        </row>
      </sheetData>
      <sheetData sheetId="1772">
        <row r="9">
          <cell r="H9">
            <v>0.90469999999999995</v>
          </cell>
        </row>
      </sheetData>
      <sheetData sheetId="1773">
        <row r="9">
          <cell r="H9">
            <v>0.90469999999999995</v>
          </cell>
        </row>
      </sheetData>
      <sheetData sheetId="1774">
        <row r="9">
          <cell r="H9">
            <v>0.90469999999999995</v>
          </cell>
        </row>
      </sheetData>
      <sheetData sheetId="1775"/>
      <sheetData sheetId="1776">
        <row r="9">
          <cell r="H9">
            <v>0.90469999999999995</v>
          </cell>
        </row>
      </sheetData>
      <sheetData sheetId="1777">
        <row r="9">
          <cell r="H9">
            <v>0.90469999999999995</v>
          </cell>
        </row>
      </sheetData>
      <sheetData sheetId="1778">
        <row r="9">
          <cell r="H9">
            <v>0.90469999999999995</v>
          </cell>
        </row>
      </sheetData>
      <sheetData sheetId="1779">
        <row r="9">
          <cell r="H9">
            <v>0.90469999999999995</v>
          </cell>
        </row>
      </sheetData>
      <sheetData sheetId="1780">
        <row r="9">
          <cell r="H9">
            <v>0.90469999999999995</v>
          </cell>
        </row>
      </sheetData>
      <sheetData sheetId="1781">
        <row r="9">
          <cell r="H9">
            <v>0.90469999999999995</v>
          </cell>
        </row>
      </sheetData>
      <sheetData sheetId="1782">
        <row r="9">
          <cell r="H9">
            <v>0.90469999999999995</v>
          </cell>
        </row>
      </sheetData>
      <sheetData sheetId="1783"/>
      <sheetData sheetId="1784"/>
      <sheetData sheetId="1785"/>
      <sheetData sheetId="1786"/>
      <sheetData sheetId="1787"/>
      <sheetData sheetId="1788" refreshError="1"/>
      <sheetData sheetId="1789" refreshError="1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/>
      <sheetData sheetId="1821" refreshError="1"/>
      <sheetData sheetId="1822" refreshError="1"/>
      <sheetData sheetId="1823" refreshError="1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  <sheetName val="[DICIEM.XLS]_PCA_EXCEL_OTRO_464"/>
      <sheetName val="DICIEM.XLS"/>
      <sheetName val="Calculos"/>
      <sheetName val="Mina"/>
      <sheetName val="GRAL_SGO"/>
      <sheetName val="MFT_SGO"/>
      <sheetName val="GRAL_TOC"/>
      <sheetName val="MFT_TOC"/>
      <sheetName val="[DICIEM_XLS][DICIEM_XLS][DICIEM"/>
      <sheetName val="[DICIEM_XLS]\PCA\EXCEL\OTROS\DI"/>
      <sheetName val="[DICIEM_XLS][DICIEM_XLS]\PCA\EX"/>
      <sheetName val="[DICIEM_XLS]_PCA_EXCEL_OTROS__3"/>
      <sheetName val="DICIEM_XLS"/>
      <sheetName val="[DICIEM_XLS]_PCA_EXCEL_OTROS__2"/>
      <sheetName val="[DICIEM_XLS]_PCA_EXCEL_OTROS__4"/>
      <sheetName val="[DICIEM_XLS]_PCA_EXCEL_OTROS__5"/>
      <sheetName val="[DICIEM_XLS]_PCA_EXCEL_OTROS__6"/>
      <sheetName val="[DICIEM_XLS]_PCA_EXCEL_OTROS__7"/>
      <sheetName val="[DICIEM_XLS]_PCA_EXCEL_OTROS_10"/>
      <sheetName val="[DICIEM_XLS]_PCA_EXCEL_OTROS__8"/>
      <sheetName val="[DICIEM_XLS]_PCA_EXCEL_OTROS__9"/>
      <sheetName val="[DICIEM_XLS]_PCA_EXCEL_OTROS_13"/>
      <sheetName val="[DICIEM_XLS]_PCA_EXCEL_OTROS_11"/>
      <sheetName val="[DICIEM_XLS]_PCA_EXCEL_OTROS_12"/>
      <sheetName val="[DICIEM.XLS]_PCA_EXCEL_OTRO_465"/>
      <sheetName val="[DICIEM.XLS]_PCA_EXCEL_OTRO_466"/>
      <sheetName val="[DICIEM.XLS]_PCA_EXCEL_OTRO_469"/>
      <sheetName val="[DICIEM.XLS]_PCA_EXCEL_OTRO_467"/>
      <sheetName val="[DICIEM.XLS]_PCA_EXCEL_OTRO_468"/>
      <sheetName val="[DICIEM.XLS]_PCA_EXCEL_OTRO_470"/>
      <sheetName val="[DICIEM.XLS]_PCA_EXCEL_OTRO_471"/>
      <sheetName val="[DICIEM.XLS]_PCA_EXCEL_OTRO_472"/>
      <sheetName val="[DICIEM.XLS]_PCA_EXCEL_OTRO_473"/>
      <sheetName val="[DICIEM.XLS]_PCA_EXCEL_OTRO_4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Apus"/>
      <sheetName val="2019"/>
      <sheetName val="2020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Graph39_16"/>
      <sheetName val="GG-Ofertado-P4_Maz16"/>
      <sheetName val="9_Capex16"/>
      <sheetName val="datos_base16"/>
      <sheetName val="DATOS_UNOE16"/>
      <sheetName val="Sust_205ABC-VE16"/>
      <sheetName val="Sust_205ABC-VP16"/>
      <sheetName val="Resum_205ABC_700FG_907_A_2_216"/>
      <sheetName val="GyP_total16"/>
      <sheetName val="IRR_sponsor16"/>
      <sheetName val="Deduccion_Reajuste16"/>
      <sheetName val="Restricciones_y_Compromisos16"/>
      <sheetName val="PER,COM_PRO_ADI115"/>
      <sheetName val="Planilla_Base_y_Subbase15"/>
      <sheetName val="Resumen_anual14"/>
      <sheetName val="Metrados__Val_16"/>
      <sheetName val="EXPLAN__DESVIOS11"/>
      <sheetName val="CLASIF__MAT__DESVIOS11"/>
      <sheetName val="CLASIF__MATERIAL11"/>
      <sheetName val="EXPLAN__VIA_PRINCIPAL11"/>
      <sheetName val="Piso_Tecnico11"/>
      <sheetName val="Avance_Resumen11"/>
      <sheetName val="MFT_TOC11"/>
      <sheetName val="EQ_INGR-EGR10"/>
      <sheetName val="MOD_INGR-EGR10"/>
      <sheetName val="Datos_-_F1,F211"/>
      <sheetName val="Plan_de_Fases-Subfases11"/>
      <sheetName val="Minuta_02910"/>
      <sheetName val="2_-_Información_gral_contrato10"/>
      <sheetName val="Procurement_Data10"/>
      <sheetName val="Mat_prod10"/>
      <sheetName val="Eq_Producción10"/>
      <sheetName val="GG_Obreros10"/>
      <sheetName val="Mat_apoyo10"/>
      <sheetName val="Eq_Apoyo10"/>
      <sheetName val="Mod_Directo10"/>
      <sheetName val="Modelo_Ind10"/>
      <sheetName val="COS_110"/>
      <sheetName val="3W__FORESCAST10"/>
      <sheetName val="3W_10"/>
      <sheetName val="CURVA_S10"/>
      <sheetName val="%_lc210"/>
      <sheetName val="HIST__PERS10"/>
      <sheetName val="HIST__EQUIP10"/>
      <sheetName val="VALORIZACION_1010"/>
      <sheetName val="3_INPUT_ACT3"/>
      <sheetName val="2__CURVAS10"/>
      <sheetName val="Cierre_(20%)10"/>
      <sheetName val="Resumen_GG10"/>
      <sheetName val="GG_Totales10"/>
      <sheetName val="Equip_Seguridad10"/>
      <sheetName val="Flujo_(20%)10"/>
      <sheetName val="1_-Flash_Report10"/>
      <sheetName val="3_-_Dotación_de_personal10"/>
      <sheetName val="4_-_Histograma_M_O__Dir_10"/>
      <sheetName val="5_-_Histograma_M_O__Indirec_10"/>
      <sheetName val="6_-_Distribucion_Equipos_y_Ma10"/>
      <sheetName val="7_-_Itemizado_Forecast_110"/>
      <sheetName val="6_-_Itemizado_Control_de_Avan10"/>
      <sheetName val="Contractor_ANNEX_1210"/>
      <sheetName val="8_-_Curva_S_Forecast_0210"/>
      <sheetName val="Modifica_Curva_S10"/>
      <sheetName val="9-_Reporte_de_Materiales10"/>
      <sheetName val="10_-Cuadro_Procura10"/>
      <sheetName val="11_-_Control_de_Ingenieria10"/>
      <sheetName val="12_-_Control_Procura_10"/>
      <sheetName val="13_-_Commodities_22_9kV10"/>
      <sheetName val="13_-_Commodities_60_kV10"/>
      <sheetName val="DIFERENCIA_LB0-FC0110"/>
      <sheetName val="509-509A_TMC36&quot;2"/>
      <sheetName val="510_TMC36&quot;2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Liebman_1343"/>
      <sheetName val="Anx_1_Nota_43"/>
      <sheetName val="SERVICIOS_A_OBRA_1952"/>
      <sheetName val="MONTAJE_TUBERIA_Y_SOPORTES3"/>
      <sheetName val="Tipo_de_Cambio3"/>
      <sheetName val="NO_IMPRIMIR2"/>
      <sheetName val="AD_05_7+300-52+9202"/>
      <sheetName val="EXP_0-52+9202"/>
      <sheetName val="Exp__Técnico_7+300-52+9202"/>
      <sheetName val="Resumen_derrumbes2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DATOS_31"/>
      <sheetName val="Nudo_11"/>
      <sheetName val="Panel_de_Control1"/>
      <sheetName val="DISTR_MANT_ELECTRICA1"/>
      <sheetName val="ANALISIS_ALQUILER_FERREYROS1"/>
      <sheetName val="Producción_(Marz-20)_(2)1"/>
      <sheetName val="consolid-dossier_(IAS)_(2)"/>
      <sheetName val="RES_OP-PRO-HAR"/>
      <sheetName val="Formulario"/>
      <sheetName val="POSESIÓN 2003"/>
      <sheetName val="PROJ_MGMT"/>
      <sheetName val="Salary Schedules"/>
      <sheetName val="Notas"/>
      <sheetName val="PHD riego "/>
      <sheetName val="Temperaturas"/>
      <sheetName val="PHD"/>
      <sheetName val="Resumen-Tot"/>
      <sheetName val="U.S ILD"/>
      <sheetName val="MEMÓRIA_E_PRANCHA"/>
      <sheetName val="TABELA"/>
      <sheetName val="Tabla de Actividades"/>
      <sheetName val="Indire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9">
          <cell r="H9">
            <v>0.90469999999999995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>
        <row r="9">
          <cell r="H9">
            <v>0.90469999999999995</v>
          </cell>
        </row>
      </sheetData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>
        <row r="9">
          <cell r="H9">
            <v>0.90469999999999995</v>
          </cell>
        </row>
      </sheetData>
      <sheetData sheetId="1072" refreshError="1"/>
      <sheetData sheetId="1073" refreshError="1"/>
      <sheetData sheetId="1074" refreshError="1"/>
      <sheetData sheetId="1075" refreshError="1"/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 refreshError="1"/>
      <sheetData sheetId="1080" refreshError="1"/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/>
      <sheetData sheetId="1120">
        <row r="9">
          <cell r="H9">
            <v>0.90469999999999995</v>
          </cell>
        </row>
      </sheetData>
      <sheetData sheetId="1121" refreshError="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/>
      <sheetData sheetId="1129"/>
      <sheetData sheetId="1130"/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>
        <row r="9">
          <cell r="H9">
            <v>0.90469999999999995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>
        <row r="9">
          <cell r="H9">
            <v>0.90469999999999995</v>
          </cell>
        </row>
      </sheetData>
      <sheetData sheetId="1154">
        <row r="9">
          <cell r="H9">
            <v>0.90469999999999995</v>
          </cell>
        </row>
      </sheetData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>
        <row r="9">
          <cell r="H9">
            <v>0.90469999999999995</v>
          </cell>
        </row>
      </sheetData>
      <sheetData sheetId="1168">
        <row r="9">
          <cell r="H9">
            <v>0.90469999999999995</v>
          </cell>
        </row>
      </sheetData>
      <sheetData sheetId="1169">
        <row r="9">
          <cell r="H9">
            <v>0.90469999999999995</v>
          </cell>
        </row>
      </sheetData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>
        <row r="9">
          <cell r="H9">
            <v>0.90469999999999995</v>
          </cell>
        </row>
      </sheetData>
      <sheetData sheetId="1458">
        <row r="9">
          <cell r="H9">
            <v>0.90469999999999995</v>
          </cell>
        </row>
      </sheetData>
      <sheetData sheetId="1459">
        <row r="9">
          <cell r="H9">
            <v>0.90469999999999995</v>
          </cell>
        </row>
      </sheetData>
      <sheetData sheetId="1460">
        <row r="9">
          <cell r="H9">
            <v>0.90469999999999995</v>
          </cell>
        </row>
      </sheetData>
      <sheetData sheetId="1461">
        <row r="9">
          <cell r="H9">
            <v>0.90469999999999995</v>
          </cell>
        </row>
      </sheetData>
      <sheetData sheetId="1462">
        <row r="9">
          <cell r="H9">
            <v>0.90469999999999995</v>
          </cell>
        </row>
      </sheetData>
      <sheetData sheetId="1463">
        <row r="9">
          <cell r="H9">
            <v>0.90469999999999995</v>
          </cell>
        </row>
      </sheetData>
      <sheetData sheetId="1464">
        <row r="9">
          <cell r="H9">
            <v>0.90469999999999995</v>
          </cell>
        </row>
      </sheetData>
      <sheetData sheetId="1465">
        <row r="9">
          <cell r="H9">
            <v>0.90469999999999995</v>
          </cell>
        </row>
      </sheetData>
      <sheetData sheetId="1466">
        <row r="9">
          <cell r="H9">
            <v>0.90469999999999995</v>
          </cell>
        </row>
      </sheetData>
      <sheetData sheetId="1467">
        <row r="9">
          <cell r="H9">
            <v>0.90469999999999995</v>
          </cell>
        </row>
      </sheetData>
      <sheetData sheetId="1468"/>
      <sheetData sheetId="1469">
        <row r="9">
          <cell r="H9">
            <v>0.90469999999999995</v>
          </cell>
        </row>
      </sheetData>
      <sheetData sheetId="1470">
        <row r="9">
          <cell r="H9">
            <v>0.90469999999999995</v>
          </cell>
        </row>
      </sheetData>
      <sheetData sheetId="1471"/>
      <sheetData sheetId="1472"/>
      <sheetData sheetId="1473"/>
      <sheetData sheetId="1474">
        <row r="9">
          <cell r="H9">
            <v>0.90469999999999995</v>
          </cell>
        </row>
      </sheetData>
      <sheetData sheetId="1475">
        <row r="9">
          <cell r="H9">
            <v>0.90469999999999995</v>
          </cell>
        </row>
      </sheetData>
      <sheetData sheetId="1476">
        <row r="9">
          <cell r="H9">
            <v>0.90469999999999995</v>
          </cell>
        </row>
      </sheetData>
      <sheetData sheetId="1477">
        <row r="9">
          <cell r="H9">
            <v>0.90469999999999995</v>
          </cell>
        </row>
      </sheetData>
      <sheetData sheetId="1478">
        <row r="9">
          <cell r="H9">
            <v>0.90469999999999995</v>
          </cell>
        </row>
      </sheetData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  <sheetName val="공정계획(내부계획25%,내부w.f)"/>
      <sheetName val="MOI-Histograma"/>
      <sheetName val="Relacion de Recur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  <sheetName val="1) Curva S"/>
      <sheetName val="Curva_S_-_Proyecto_(Mensual)"/>
      <sheetName val="exp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87">
          <cell r="B287">
            <v>0</v>
          </cell>
        </row>
      </sheetData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>
        <row r="287">
          <cell r="B287">
            <v>0</v>
          </cell>
        </row>
      </sheetData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87">
          <cell r="B287">
            <v>0</v>
          </cell>
        </row>
      </sheetData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287">
          <cell r="B287">
            <v>0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>
        <row r="287">
          <cell r="B287">
            <v>0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>
        <row r="287">
          <cell r="B287">
            <v>0</v>
          </cell>
        </row>
      </sheetData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>
        <row r="287">
          <cell r="B287">
            <v>0</v>
          </cell>
        </row>
      </sheetData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87">
          <cell r="B287">
            <v>0</v>
          </cell>
        </row>
      </sheetData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5BBC7-F8FA-44AD-A2F0-E5210914EFF7}">
  <sheetPr>
    <tabColor rgb="FFFFC000"/>
    <outlinePr summaryBelow="0"/>
  </sheetPr>
  <dimension ref="A1:AA499"/>
  <sheetViews>
    <sheetView tabSelected="1" view="pageBreakPreview" zoomScale="115" zoomScaleNormal="85" zoomScaleSheetLayoutView="115" workbookViewId="0">
      <selection activeCell="C218" sqref="C218"/>
    </sheetView>
  </sheetViews>
  <sheetFormatPr baseColWidth="10" defaultColWidth="10.5546875" defaultRowHeight="15" customHeight="1" x14ac:dyDescent="0.3"/>
  <cols>
    <col min="1" max="1" width="4.88671875" style="8" customWidth="1"/>
    <col min="2" max="2" width="17.109375" style="8" customWidth="1"/>
    <col min="3" max="3" width="99.109375" style="8" customWidth="1"/>
    <col min="4" max="4" width="7.109375" style="2" bestFit="1" customWidth="1"/>
    <col min="5" max="5" width="15.21875" style="1" customWidth="1"/>
    <col min="6" max="6" width="1.88671875" style="8" hidden="1" customWidth="1"/>
    <col min="7" max="7" width="43.33203125" style="8" hidden="1" customWidth="1"/>
    <col min="8" max="8" width="14" style="8" hidden="1" customWidth="1"/>
    <col min="9" max="9" width="10.5546875" style="8" hidden="1" customWidth="1"/>
    <col min="10" max="10" width="12.33203125" style="8" hidden="1" customWidth="1"/>
    <col min="11" max="11" width="10.5546875" style="8" hidden="1" customWidth="1"/>
    <col min="12" max="12" width="12.6640625" style="8" hidden="1" customWidth="1"/>
    <col min="13" max="13" width="76.21875" style="8" customWidth="1"/>
    <col min="14" max="14" width="15.44140625" style="8" customWidth="1"/>
    <col min="15" max="16" width="10.5546875" style="8" customWidth="1"/>
    <col min="17" max="17" width="10.5546875" style="28" customWidth="1"/>
    <col min="18" max="21" width="10.5546875" style="8" customWidth="1"/>
    <col min="22" max="22" width="12.109375" style="28" customWidth="1"/>
    <col min="23" max="23" width="13.77734375" style="28" customWidth="1"/>
    <col min="24" max="24" width="13.77734375" style="8" customWidth="1"/>
    <col min="25" max="25" width="10.5546875" style="8" customWidth="1"/>
    <col min="26" max="26" width="11.77734375" style="28" bestFit="1" customWidth="1"/>
    <col min="27" max="16384" width="10.5546875" style="8"/>
  </cols>
  <sheetData>
    <row r="1" spans="1:26" ht="9" customHeight="1" x14ac:dyDescent="0.3"/>
    <row r="2" spans="1:26" s="3" customFormat="1" ht="26.1" customHeight="1" x14ac:dyDescent="0.3">
      <c r="B2" s="65"/>
      <c r="C2" s="66" t="s">
        <v>0</v>
      </c>
      <c r="D2" s="68" t="s">
        <v>1</v>
      </c>
      <c r="E2" s="69"/>
      <c r="F2" s="9"/>
      <c r="Q2" s="29"/>
      <c r="V2" s="29"/>
      <c r="W2" s="29"/>
      <c r="Z2" s="29"/>
    </row>
    <row r="3" spans="1:26" s="4" customFormat="1" ht="15" customHeight="1" x14ac:dyDescent="0.3">
      <c r="A3" s="3"/>
      <c r="B3" s="65"/>
      <c r="C3" s="67"/>
      <c r="D3" s="68" t="s">
        <v>2</v>
      </c>
      <c r="E3" s="69"/>
      <c r="F3" s="9"/>
      <c r="Q3" s="30"/>
      <c r="V3" s="30"/>
      <c r="W3" s="30"/>
      <c r="Z3" s="30"/>
    </row>
    <row r="4" spans="1:26" s="5" customFormat="1" ht="30" customHeight="1" x14ac:dyDescent="0.3">
      <c r="A4" s="3"/>
      <c r="B4" s="65"/>
      <c r="C4" s="10" t="s">
        <v>3</v>
      </c>
      <c r="D4" s="70" t="s">
        <v>118</v>
      </c>
      <c r="E4" s="71"/>
      <c r="F4" s="9"/>
      <c r="Q4" s="31"/>
      <c r="V4" s="31"/>
      <c r="W4" s="31"/>
      <c r="Z4" s="31"/>
    </row>
    <row r="5" spans="1:26" s="5" customFormat="1" ht="9" customHeight="1" x14ac:dyDescent="0.3">
      <c r="A5" s="4"/>
      <c r="B5" s="4"/>
      <c r="C5" s="4"/>
      <c r="D5" s="4"/>
      <c r="E5" s="4"/>
      <c r="F5" s="11"/>
      <c r="Q5" s="31"/>
      <c r="V5" s="31"/>
      <c r="W5" s="31"/>
      <c r="Z5" s="31"/>
    </row>
    <row r="6" spans="1:26" s="5" customFormat="1" ht="15" customHeight="1" x14ac:dyDescent="0.3">
      <c r="A6" s="8"/>
      <c r="B6" s="64" t="s">
        <v>4</v>
      </c>
      <c r="C6" s="64"/>
      <c r="D6" s="64"/>
      <c r="E6" s="64"/>
      <c r="F6" s="11"/>
      <c r="Q6" s="31"/>
      <c r="V6" s="34" t="s">
        <v>86</v>
      </c>
      <c r="W6" s="34" t="s">
        <v>87</v>
      </c>
      <c r="Z6" s="31"/>
    </row>
    <row r="7" spans="1:26" s="5" customFormat="1" ht="9" customHeight="1" x14ac:dyDescent="0.3">
      <c r="A7" s="8"/>
      <c r="B7" s="6"/>
      <c r="C7" s="6"/>
      <c r="D7" s="6"/>
      <c r="E7" s="6"/>
      <c r="F7" s="11"/>
      <c r="Q7" s="31"/>
      <c r="V7" s="31"/>
      <c r="W7" s="31"/>
      <c r="Z7" s="31"/>
    </row>
    <row r="8" spans="1:26" ht="3" customHeight="1" x14ac:dyDescent="0.3"/>
    <row r="9" spans="1:26" s="12" customFormat="1" ht="30" customHeight="1" x14ac:dyDescent="0.3">
      <c r="B9" s="13" t="s">
        <v>5</v>
      </c>
      <c r="C9" s="13" t="s">
        <v>6</v>
      </c>
      <c r="D9" s="13" t="s">
        <v>7</v>
      </c>
      <c r="E9" s="14" t="s">
        <v>8</v>
      </c>
      <c r="G9" s="15" t="s">
        <v>9</v>
      </c>
      <c r="Q9" s="32"/>
      <c r="V9" s="32"/>
      <c r="W9" s="32"/>
      <c r="Z9" s="32"/>
    </row>
    <row r="10" spans="1:26" s="11" customFormat="1" ht="15" customHeight="1" collapsed="1" x14ac:dyDescent="0.3">
      <c r="B10" s="16">
        <v>1</v>
      </c>
      <c r="C10" s="17" t="s">
        <v>44</v>
      </c>
      <c r="D10" s="18"/>
      <c r="E10" s="19"/>
      <c r="G10" s="20"/>
      <c r="Q10" s="33"/>
      <c r="V10" s="33"/>
      <c r="W10" s="33"/>
      <c r="Z10" s="33"/>
    </row>
    <row r="11" spans="1:26" s="11" customFormat="1" ht="15" customHeight="1" x14ac:dyDescent="0.3">
      <c r="A11" s="60"/>
      <c r="B11" s="59">
        <f>+B10+0.01</f>
        <v>1.01</v>
      </c>
      <c r="C11" s="49" t="s">
        <v>126</v>
      </c>
      <c r="D11" s="41"/>
      <c r="E11" s="42"/>
      <c r="G11" s="43"/>
      <c r="Q11" s="33"/>
      <c r="V11" s="33"/>
      <c r="W11" s="33"/>
      <c r="Z11" s="33"/>
    </row>
    <row r="12" spans="1:26" s="11" customFormat="1" ht="15" customHeight="1" x14ac:dyDescent="0.3">
      <c r="A12" s="44"/>
      <c r="B12" s="44">
        <f>+B11+0.0001</f>
        <v>1.0101</v>
      </c>
      <c r="C12" s="23" t="s">
        <v>45</v>
      </c>
      <c r="D12" s="21" t="s">
        <v>46</v>
      </c>
      <c r="E12" s="22">
        <v>1</v>
      </c>
      <c r="G12" s="8" t="s">
        <v>10</v>
      </c>
      <c r="Q12" s="33"/>
      <c r="V12" s="33">
        <v>1</v>
      </c>
      <c r="W12" s="33">
        <f>+V12-E12</f>
        <v>0</v>
      </c>
      <c r="Z12" s="33"/>
    </row>
    <row r="13" spans="1:26" s="11" customFormat="1" ht="15" customHeight="1" x14ac:dyDescent="0.3">
      <c r="A13" s="44"/>
      <c r="B13" s="44">
        <f t="shared" ref="B13:B14" si="0">+B12+0.0001</f>
        <v>1.0102</v>
      </c>
      <c r="C13" s="23" t="s">
        <v>48</v>
      </c>
      <c r="D13" s="21" t="s">
        <v>46</v>
      </c>
      <c r="E13" s="22">
        <v>1</v>
      </c>
      <c r="G13" s="8" t="s">
        <v>10</v>
      </c>
      <c r="Q13" s="33"/>
      <c r="V13" s="33">
        <v>1</v>
      </c>
      <c r="W13" s="33">
        <f t="shared" ref="W13:W15" si="1">+V13-E13</f>
        <v>0</v>
      </c>
      <c r="Z13" s="33"/>
    </row>
    <row r="14" spans="1:26" s="11" customFormat="1" ht="15" customHeight="1" x14ac:dyDescent="0.3">
      <c r="A14" s="44"/>
      <c r="B14" s="44">
        <f t="shared" si="0"/>
        <v>1.0103</v>
      </c>
      <c r="C14" s="23" t="s">
        <v>49</v>
      </c>
      <c r="D14" s="21" t="s">
        <v>46</v>
      </c>
      <c r="E14" s="22">
        <v>1</v>
      </c>
      <c r="G14" s="8" t="s">
        <v>10</v>
      </c>
      <c r="Q14" s="33"/>
      <c r="V14" s="33">
        <v>1</v>
      </c>
      <c r="W14" s="33">
        <f t="shared" si="1"/>
        <v>0</v>
      </c>
      <c r="Z14" s="33"/>
    </row>
    <row r="15" spans="1:26" s="11" customFormat="1" ht="15" customHeight="1" x14ac:dyDescent="0.3">
      <c r="A15" s="44"/>
      <c r="B15" s="44">
        <f>+B14+0.0001</f>
        <v>1.0104</v>
      </c>
      <c r="C15" s="23" t="s">
        <v>51</v>
      </c>
      <c r="D15" s="21" t="s">
        <v>46</v>
      </c>
      <c r="E15" s="22">
        <v>1</v>
      </c>
      <c r="G15" s="8" t="s">
        <v>10</v>
      </c>
      <c r="Q15" s="33"/>
      <c r="V15" s="33">
        <v>1</v>
      </c>
      <c r="W15" s="33">
        <f t="shared" si="1"/>
        <v>0</v>
      </c>
      <c r="Z15" s="33"/>
    </row>
    <row r="16" spans="1:26" s="11" customFormat="1" ht="15" customHeight="1" x14ac:dyDescent="0.3">
      <c r="A16" s="60"/>
      <c r="B16" s="59">
        <f>+B11+0.01</f>
        <v>1.02</v>
      </c>
      <c r="C16" s="49" t="s">
        <v>53</v>
      </c>
      <c r="D16" s="41"/>
      <c r="E16" s="42"/>
      <c r="F16" s="8"/>
      <c r="G16" s="8"/>
      <c r="Q16" s="33"/>
      <c r="V16" s="33"/>
      <c r="W16" s="33"/>
      <c r="Z16" s="33"/>
    </row>
    <row r="17" spans="1:26" s="11" customFormat="1" ht="15" customHeight="1" x14ac:dyDescent="0.3">
      <c r="A17" s="44"/>
      <c r="B17" s="44">
        <v>1.0201</v>
      </c>
      <c r="C17" s="23" t="s">
        <v>43</v>
      </c>
      <c r="D17" s="21" t="s">
        <v>50</v>
      </c>
      <c r="E17" s="22">
        <v>0.5</v>
      </c>
      <c r="F17" s="8"/>
      <c r="G17" s="8" t="s">
        <v>11</v>
      </c>
      <c r="Q17" s="47"/>
      <c r="V17" s="47"/>
      <c r="W17" s="47"/>
      <c r="Z17" s="47"/>
    </row>
    <row r="18" spans="1:26" s="11" customFormat="1" ht="15" customHeight="1" x14ac:dyDescent="0.3">
      <c r="A18" s="44"/>
      <c r="B18" s="44">
        <f>+B16+0.0001</f>
        <v>1.0201</v>
      </c>
      <c r="C18" s="51" t="s">
        <v>54</v>
      </c>
      <c r="D18" s="36" t="s">
        <v>50</v>
      </c>
      <c r="E18" s="22">
        <v>15</v>
      </c>
      <c r="F18" s="8"/>
      <c r="G18" s="8" t="s">
        <v>11</v>
      </c>
      <c r="Q18" s="33"/>
      <c r="V18" s="33"/>
      <c r="W18" s="33"/>
      <c r="Z18" s="33"/>
    </row>
    <row r="19" spans="1:26" s="11" customFormat="1" ht="15" customHeight="1" x14ac:dyDescent="0.3">
      <c r="A19" s="44"/>
      <c r="B19" s="44">
        <v>1.0203</v>
      </c>
      <c r="C19" s="23" t="s">
        <v>55</v>
      </c>
      <c r="D19" s="21" t="s">
        <v>50</v>
      </c>
      <c r="E19" s="22">
        <v>0.5</v>
      </c>
      <c r="F19" s="8"/>
      <c r="G19" s="8" t="s">
        <v>11</v>
      </c>
      <c r="Q19" s="47"/>
      <c r="V19" s="47"/>
      <c r="W19" s="47"/>
      <c r="Z19" s="47"/>
    </row>
    <row r="20" spans="1:26" s="11" customFormat="1" ht="15" customHeight="1" x14ac:dyDescent="0.3">
      <c r="A20" s="60"/>
      <c r="B20" s="59">
        <f>+B16+0.01</f>
        <v>1.03</v>
      </c>
      <c r="C20" s="49" t="s">
        <v>105</v>
      </c>
      <c r="D20" s="41"/>
      <c r="E20" s="42"/>
      <c r="G20" s="8"/>
      <c r="Q20" s="33"/>
      <c r="V20" s="33"/>
      <c r="W20" s="33"/>
      <c r="Z20" s="33"/>
    </row>
    <row r="21" spans="1:26" s="11" customFormat="1" ht="15" customHeight="1" x14ac:dyDescent="0.3">
      <c r="A21" s="44"/>
      <c r="B21" s="72">
        <f>+B20+0.0001</f>
        <v>1.0301</v>
      </c>
      <c r="C21" s="73" t="s">
        <v>107</v>
      </c>
      <c r="D21" s="74" t="s">
        <v>57</v>
      </c>
      <c r="E21" s="22">
        <v>9000</v>
      </c>
      <c r="G21" s="8"/>
      <c r="Q21" s="33"/>
      <c r="V21" s="33"/>
      <c r="W21" s="33"/>
      <c r="Z21" s="33"/>
    </row>
    <row r="22" spans="1:26" s="11" customFormat="1" ht="15" customHeight="1" x14ac:dyDescent="0.3">
      <c r="A22" s="44"/>
      <c r="B22" s="44">
        <f>+B21+0.0001</f>
        <v>1.0302</v>
      </c>
      <c r="C22" s="23" t="s">
        <v>70</v>
      </c>
      <c r="D22" s="21" t="s">
        <v>46</v>
      </c>
      <c r="E22" s="22">
        <v>1</v>
      </c>
      <c r="F22" s="8"/>
      <c r="G22" s="8" t="s">
        <v>21</v>
      </c>
      <c r="Q22" s="33"/>
      <c r="V22" s="33"/>
      <c r="W22" s="33"/>
      <c r="Z22" s="33"/>
    </row>
    <row r="23" spans="1:26" s="11" customFormat="1" ht="15" customHeight="1" x14ac:dyDescent="0.3">
      <c r="A23" s="44"/>
      <c r="B23" s="44">
        <f t="shared" ref="B23:B27" si="2">+B22+0.0001</f>
        <v>1.0303</v>
      </c>
      <c r="C23" s="23" t="s">
        <v>30</v>
      </c>
      <c r="D23" s="21" t="s">
        <v>57</v>
      </c>
      <c r="E23" s="22">
        <v>429</v>
      </c>
      <c r="F23" s="8"/>
      <c r="G23" s="8"/>
      <c r="Q23" s="33"/>
      <c r="V23" s="33"/>
      <c r="W23" s="33"/>
      <c r="Z23" s="33"/>
    </row>
    <row r="24" spans="1:26" s="11" customFormat="1" ht="15" customHeight="1" x14ac:dyDescent="0.3">
      <c r="A24" s="44"/>
      <c r="B24" s="44">
        <f t="shared" si="2"/>
        <v>1.0304</v>
      </c>
      <c r="C24" s="23" t="s">
        <v>58</v>
      </c>
      <c r="D24" s="21" t="s">
        <v>59</v>
      </c>
      <c r="E24" s="22">
        <v>94.4</v>
      </c>
      <c r="F24" s="8"/>
      <c r="G24" s="8"/>
      <c r="Q24" s="33"/>
      <c r="V24" s="33"/>
      <c r="W24" s="33"/>
      <c r="Z24" s="33"/>
    </row>
    <row r="25" spans="1:26" s="11" customFormat="1" ht="15" customHeight="1" x14ac:dyDescent="0.3">
      <c r="A25" s="44"/>
      <c r="B25" s="44">
        <f t="shared" si="2"/>
        <v>1.0305</v>
      </c>
      <c r="C25" s="23" t="s">
        <v>41</v>
      </c>
      <c r="D25" s="21" t="s">
        <v>59</v>
      </c>
      <c r="E25" s="22">
        <v>261.5</v>
      </c>
      <c r="F25" s="8"/>
      <c r="G25" s="8"/>
      <c r="Q25" s="33"/>
      <c r="V25" s="33"/>
      <c r="W25" s="33"/>
      <c r="Z25" s="33"/>
    </row>
    <row r="26" spans="1:26" s="11" customFormat="1" ht="15" customHeight="1" x14ac:dyDescent="0.3">
      <c r="A26" s="44"/>
      <c r="B26" s="44">
        <f t="shared" si="2"/>
        <v>1.0306</v>
      </c>
      <c r="C26" s="23" t="s">
        <v>62</v>
      </c>
      <c r="D26" s="21" t="s">
        <v>59</v>
      </c>
      <c r="E26" s="22">
        <v>1132.5</v>
      </c>
      <c r="F26" s="8"/>
      <c r="G26" s="8" t="s">
        <v>16</v>
      </c>
      <c r="H26" s="11">
        <f>70*40</f>
        <v>2800</v>
      </c>
      <c r="I26" s="11" t="e">
        <f>#REF!/H26</f>
        <v>#REF!</v>
      </c>
      <c r="Q26" s="33"/>
      <c r="V26" s="33"/>
      <c r="W26" s="33"/>
      <c r="Z26" s="33"/>
    </row>
    <row r="27" spans="1:26" s="11" customFormat="1" ht="15" customHeight="1" x14ac:dyDescent="0.3">
      <c r="A27" s="44"/>
      <c r="B27" s="44">
        <f t="shared" si="2"/>
        <v>1.0306999999999999</v>
      </c>
      <c r="C27" s="23" t="s">
        <v>40</v>
      </c>
      <c r="D27" s="21" t="s">
        <v>59</v>
      </c>
      <c r="E27" s="22">
        <v>1677.5</v>
      </c>
      <c r="F27" s="8"/>
      <c r="G27" s="8" t="s">
        <v>16</v>
      </c>
      <c r="Q27" s="33"/>
      <c r="V27" s="33"/>
      <c r="W27" s="33"/>
      <c r="Z27" s="33"/>
    </row>
    <row r="28" spans="1:26" ht="15" customHeight="1" x14ac:dyDescent="0.3">
      <c r="A28" s="60"/>
      <c r="B28" s="59">
        <f>B20+0.01</f>
        <v>1.04</v>
      </c>
      <c r="C28" s="56" t="s">
        <v>63</v>
      </c>
      <c r="D28" s="57" t="s">
        <v>64</v>
      </c>
      <c r="E28" s="58">
        <v>10</v>
      </c>
      <c r="G28" s="8" t="s">
        <v>17</v>
      </c>
      <c r="H28" s="7"/>
      <c r="J28" s="7"/>
      <c r="W28" s="33"/>
    </row>
    <row r="29" spans="1:26" ht="15" customHeight="1" x14ac:dyDescent="0.3">
      <c r="A29" s="60"/>
      <c r="B29" s="59">
        <f>+B28+0.01</f>
        <v>1.05</v>
      </c>
      <c r="C29" s="56" t="s">
        <v>65</v>
      </c>
      <c r="D29" s="57" t="s">
        <v>50</v>
      </c>
      <c r="E29" s="58">
        <v>15.73</v>
      </c>
      <c r="G29" s="8" t="s">
        <v>18</v>
      </c>
      <c r="H29" s="7"/>
      <c r="J29" s="7"/>
      <c r="Q29" s="48"/>
      <c r="V29" s="48"/>
      <c r="W29" s="47"/>
      <c r="Z29" s="48"/>
    </row>
    <row r="30" spans="1:26" ht="15" customHeight="1" x14ac:dyDescent="0.3">
      <c r="A30" s="60"/>
      <c r="B30" s="59">
        <f>+B29+0.01</f>
        <v>1.06</v>
      </c>
      <c r="C30" s="56" t="s">
        <v>35</v>
      </c>
      <c r="D30" s="57" t="s">
        <v>46</v>
      </c>
      <c r="E30" s="58">
        <v>1</v>
      </c>
      <c r="G30" s="8" t="s">
        <v>20</v>
      </c>
      <c r="H30" s="7"/>
      <c r="J30" s="7"/>
      <c r="W30" s="33"/>
    </row>
    <row r="31" spans="1:26" ht="15" customHeight="1" x14ac:dyDescent="0.3">
      <c r="A31" s="60"/>
      <c r="B31" s="59">
        <f>+B30+0.01</f>
        <v>1.07</v>
      </c>
      <c r="C31" s="56" t="s">
        <v>66</v>
      </c>
      <c r="D31" s="57" t="s">
        <v>46</v>
      </c>
      <c r="E31" s="58">
        <v>1</v>
      </c>
      <c r="H31" s="7"/>
      <c r="J31" s="7"/>
      <c r="W31" s="33"/>
    </row>
    <row r="32" spans="1:26" ht="15" customHeight="1" x14ac:dyDescent="0.3">
      <c r="A32" s="60"/>
      <c r="B32" s="59">
        <f>+B31+0.01</f>
        <v>1.08</v>
      </c>
      <c r="C32" s="56" t="s">
        <v>28</v>
      </c>
      <c r="D32" s="57" t="s">
        <v>46</v>
      </c>
      <c r="E32" s="58">
        <v>39130.300000000003</v>
      </c>
      <c r="H32" s="7"/>
      <c r="J32" s="7"/>
      <c r="W32" s="33"/>
    </row>
    <row r="33" spans="2:23" ht="15" customHeight="1" collapsed="1" x14ac:dyDescent="0.3">
      <c r="B33" s="16">
        <f>+B10+1</f>
        <v>2</v>
      </c>
      <c r="C33" s="17" t="s">
        <v>93</v>
      </c>
      <c r="D33" s="18"/>
      <c r="E33" s="19"/>
      <c r="H33" s="7"/>
      <c r="J33" s="7"/>
      <c r="W33" s="33"/>
    </row>
    <row r="34" spans="2:23" ht="15" customHeight="1" x14ac:dyDescent="0.3">
      <c r="B34" s="40">
        <f>+B33+0.01</f>
        <v>2.0099999999999998</v>
      </c>
      <c r="C34" s="49" t="s">
        <v>52</v>
      </c>
      <c r="D34" s="41"/>
      <c r="E34" s="42"/>
      <c r="H34" s="7"/>
      <c r="J34" s="7"/>
      <c r="W34" s="33"/>
    </row>
    <row r="35" spans="2:23" ht="15" customHeight="1" x14ac:dyDescent="0.3">
      <c r="B35" s="35">
        <f>+B34+0.0001</f>
        <v>2.0101</v>
      </c>
      <c r="C35" s="52" t="s">
        <v>56</v>
      </c>
      <c r="D35" s="36"/>
      <c r="E35" s="37"/>
      <c r="H35" s="7"/>
      <c r="J35" s="7"/>
      <c r="W35" s="33"/>
    </row>
    <row r="36" spans="2:23" ht="15" customHeight="1" x14ac:dyDescent="0.3">
      <c r="B36" s="27">
        <f>B35+0.000001</f>
        <v>2.0101010000000001</v>
      </c>
      <c r="C36" s="50" t="s">
        <v>30</v>
      </c>
      <c r="D36" s="21" t="s">
        <v>57</v>
      </c>
      <c r="E36" s="22">
        <v>828.5</v>
      </c>
      <c r="G36" s="8" t="s">
        <v>12</v>
      </c>
      <c r="H36" s="7"/>
      <c r="J36" s="7"/>
      <c r="W36" s="33"/>
    </row>
    <row r="37" spans="2:23" ht="15" customHeight="1" x14ac:dyDescent="0.3">
      <c r="B37" s="27">
        <f t="shared" ref="B37:B47" si="3">B36+0.000001</f>
        <v>2.0101020000000003</v>
      </c>
      <c r="C37" s="50" t="s">
        <v>58</v>
      </c>
      <c r="D37" s="36" t="s">
        <v>59</v>
      </c>
      <c r="E37" s="37">
        <v>73</v>
      </c>
      <c r="G37" s="8" t="s">
        <v>12</v>
      </c>
      <c r="H37" s="7"/>
      <c r="J37" s="7"/>
      <c r="W37" s="33"/>
    </row>
    <row r="38" spans="2:23" ht="15" customHeight="1" x14ac:dyDescent="0.3">
      <c r="B38" s="27">
        <f t="shared" si="3"/>
        <v>2.0101030000000004</v>
      </c>
      <c r="C38" s="50" t="s">
        <v>41</v>
      </c>
      <c r="D38" s="36" t="s">
        <v>59</v>
      </c>
      <c r="E38" s="37">
        <v>45.6</v>
      </c>
      <c r="G38" s="8" t="s">
        <v>12</v>
      </c>
      <c r="H38" s="7"/>
      <c r="J38" s="7"/>
      <c r="W38" s="33"/>
    </row>
    <row r="39" spans="2:23" ht="15" customHeight="1" x14ac:dyDescent="0.3">
      <c r="B39" s="27">
        <f t="shared" si="3"/>
        <v>2.0101040000000006</v>
      </c>
      <c r="C39" s="50" t="s">
        <v>31</v>
      </c>
      <c r="D39" s="36" t="s">
        <v>60</v>
      </c>
      <c r="E39" s="37">
        <v>6600.1</v>
      </c>
      <c r="G39" s="8" t="s">
        <v>13</v>
      </c>
      <c r="H39" s="7"/>
      <c r="J39" s="7"/>
      <c r="W39" s="33"/>
    </row>
    <row r="40" spans="2:23" ht="15" customHeight="1" x14ac:dyDescent="0.3">
      <c r="B40" s="27">
        <f t="shared" si="3"/>
        <v>2.0101050000000007</v>
      </c>
      <c r="C40" s="50" t="s">
        <v>33</v>
      </c>
      <c r="D40" s="36" t="s">
        <v>60</v>
      </c>
      <c r="E40" s="37">
        <v>388.3</v>
      </c>
      <c r="G40" s="8" t="s">
        <v>13</v>
      </c>
      <c r="H40" s="7"/>
      <c r="J40" s="7"/>
      <c r="W40" s="33"/>
    </row>
    <row r="41" spans="2:23" ht="15" customHeight="1" x14ac:dyDescent="0.3">
      <c r="B41" s="27">
        <f t="shared" si="3"/>
        <v>2.0101060000000008</v>
      </c>
      <c r="C41" s="50" t="s">
        <v>32</v>
      </c>
      <c r="D41" s="36" t="s">
        <v>60</v>
      </c>
      <c r="E41" s="37">
        <v>776.5</v>
      </c>
      <c r="G41" s="8" t="s">
        <v>13</v>
      </c>
      <c r="H41" s="7"/>
      <c r="J41" s="7"/>
      <c r="W41" s="33"/>
    </row>
    <row r="42" spans="2:23" ht="15" customHeight="1" x14ac:dyDescent="0.3">
      <c r="B42" s="27">
        <f t="shared" si="3"/>
        <v>2.010107000000001</v>
      </c>
      <c r="C42" s="50" t="s">
        <v>37</v>
      </c>
      <c r="D42" s="36" t="s">
        <v>60</v>
      </c>
      <c r="E42" s="37">
        <v>3681</v>
      </c>
      <c r="G42" s="8" t="s">
        <v>14</v>
      </c>
      <c r="H42" s="7"/>
      <c r="J42" s="7"/>
      <c r="W42" s="33"/>
    </row>
    <row r="43" spans="2:23" ht="15" customHeight="1" x14ac:dyDescent="0.3">
      <c r="B43" s="27">
        <f t="shared" si="3"/>
        <v>2.0101080000000011</v>
      </c>
      <c r="C43" s="50" t="s">
        <v>36</v>
      </c>
      <c r="D43" s="36" t="s">
        <v>60</v>
      </c>
      <c r="E43" s="37">
        <v>3681</v>
      </c>
      <c r="G43" s="8" t="s">
        <v>15</v>
      </c>
      <c r="H43" s="7"/>
      <c r="J43" s="7"/>
      <c r="W43" s="33"/>
    </row>
    <row r="44" spans="2:23" ht="15" customHeight="1" x14ac:dyDescent="0.3">
      <c r="B44" s="27">
        <f t="shared" si="3"/>
        <v>2.0101090000000013</v>
      </c>
      <c r="C44" s="50" t="s">
        <v>61</v>
      </c>
      <c r="D44" s="36" t="s">
        <v>59</v>
      </c>
      <c r="E44" s="37">
        <v>3239.3</v>
      </c>
      <c r="G44" s="8" t="s">
        <v>16</v>
      </c>
      <c r="H44" s="7"/>
      <c r="J44" s="7"/>
      <c r="W44" s="33"/>
    </row>
    <row r="45" spans="2:23" ht="15" customHeight="1" x14ac:dyDescent="0.3">
      <c r="B45" s="27">
        <f t="shared" si="3"/>
        <v>2.0101100000000014</v>
      </c>
      <c r="C45" s="50" t="s">
        <v>42</v>
      </c>
      <c r="D45" s="36" t="s">
        <v>59</v>
      </c>
      <c r="E45" s="37">
        <v>745.1</v>
      </c>
      <c r="G45" s="8" t="s">
        <v>16</v>
      </c>
      <c r="H45" s="7">
        <f>E39+E104+E169+E300+E365+E434</f>
        <v>27397.200000000001</v>
      </c>
      <c r="J45" s="7"/>
      <c r="W45" s="33"/>
    </row>
    <row r="46" spans="2:23" ht="15" customHeight="1" x14ac:dyDescent="0.3">
      <c r="B46" s="27">
        <f t="shared" si="3"/>
        <v>2.0101110000000015</v>
      </c>
      <c r="C46" s="50" t="s">
        <v>62</v>
      </c>
      <c r="D46" s="36" t="s">
        <v>59</v>
      </c>
      <c r="E46" s="37">
        <v>3593.9</v>
      </c>
      <c r="G46" s="8" t="s">
        <v>16</v>
      </c>
      <c r="H46" s="7"/>
      <c r="J46" s="7"/>
      <c r="W46" s="33"/>
    </row>
    <row r="47" spans="2:23" ht="15" customHeight="1" x14ac:dyDescent="0.3">
      <c r="B47" s="27">
        <f t="shared" si="3"/>
        <v>2.0101120000000017</v>
      </c>
      <c r="C47" s="50" t="s">
        <v>40</v>
      </c>
      <c r="D47" s="36" t="s">
        <v>59</v>
      </c>
      <c r="E47" s="37">
        <v>11134</v>
      </c>
      <c r="G47" s="8" t="s">
        <v>16</v>
      </c>
      <c r="H47" s="7"/>
      <c r="J47" s="7"/>
      <c r="W47" s="33"/>
    </row>
    <row r="48" spans="2:23" ht="15" customHeight="1" x14ac:dyDescent="0.3">
      <c r="B48" s="35">
        <f>+B35+0.0001</f>
        <v>2.0102000000000002</v>
      </c>
      <c r="C48" s="52" t="s">
        <v>29</v>
      </c>
      <c r="D48" s="63"/>
      <c r="E48" s="62"/>
      <c r="H48" s="7"/>
      <c r="J48" s="7"/>
      <c r="W48" s="33"/>
    </row>
    <row r="49" spans="2:27" ht="15" customHeight="1" x14ac:dyDescent="0.3">
      <c r="B49" s="27">
        <f>B48+0.000001</f>
        <v>2.0102010000000003</v>
      </c>
      <c r="C49" s="50" t="s">
        <v>30</v>
      </c>
      <c r="D49" s="21" t="s">
        <v>57</v>
      </c>
      <c r="E49" s="22">
        <v>2981.4</v>
      </c>
      <c r="G49" s="8" t="s">
        <v>22</v>
      </c>
      <c r="H49" s="7"/>
      <c r="J49" s="7"/>
      <c r="W49" s="33"/>
    </row>
    <row r="50" spans="2:27" ht="15" customHeight="1" x14ac:dyDescent="0.3">
      <c r="B50" s="27">
        <f t="shared" ref="B50:B55" si="4">B49+0.000001</f>
        <v>2.0102020000000005</v>
      </c>
      <c r="C50" s="50" t="s">
        <v>58</v>
      </c>
      <c r="D50" s="21" t="s">
        <v>59</v>
      </c>
      <c r="E50" s="22">
        <v>524.80000000000007</v>
      </c>
      <c r="G50" s="8" t="s">
        <v>13</v>
      </c>
      <c r="H50" s="7"/>
      <c r="J50" s="7"/>
      <c r="W50" s="33"/>
    </row>
    <row r="51" spans="2:27" ht="15" customHeight="1" x14ac:dyDescent="0.3">
      <c r="B51" s="27">
        <f t="shared" si="4"/>
        <v>2.0102030000000006</v>
      </c>
      <c r="C51" s="50" t="s">
        <v>41</v>
      </c>
      <c r="D51" s="21" t="s">
        <v>59</v>
      </c>
      <c r="E51" s="22">
        <v>0</v>
      </c>
      <c r="G51" s="8" t="s">
        <v>14</v>
      </c>
      <c r="H51" s="7"/>
      <c r="J51" s="7"/>
      <c r="W51" s="33"/>
    </row>
    <row r="52" spans="2:27" ht="15" customHeight="1" x14ac:dyDescent="0.3">
      <c r="B52" s="27">
        <f t="shared" si="4"/>
        <v>2.0102040000000008</v>
      </c>
      <c r="C52" s="50" t="s">
        <v>31</v>
      </c>
      <c r="D52" s="21" t="s">
        <v>60</v>
      </c>
      <c r="E52" s="22">
        <v>7453.4000000000005</v>
      </c>
      <c r="G52" s="8" t="s">
        <v>23</v>
      </c>
      <c r="H52" s="7"/>
      <c r="J52" s="7"/>
      <c r="W52" s="33"/>
    </row>
    <row r="53" spans="2:27" ht="15" customHeight="1" x14ac:dyDescent="0.3">
      <c r="B53" s="27">
        <f t="shared" si="4"/>
        <v>2.0102050000000009</v>
      </c>
      <c r="C53" s="50" t="s">
        <v>71</v>
      </c>
      <c r="D53" s="21" t="s">
        <v>60</v>
      </c>
      <c r="E53" s="22">
        <v>17888.100000000002</v>
      </c>
      <c r="G53" s="8" t="s">
        <v>23</v>
      </c>
      <c r="H53" s="7"/>
      <c r="J53" s="7"/>
      <c r="M53" s="8" t="s">
        <v>123</v>
      </c>
      <c r="W53" s="33"/>
    </row>
    <row r="54" spans="2:27" ht="15" customHeight="1" x14ac:dyDescent="0.3">
      <c r="B54" s="27">
        <f t="shared" si="4"/>
        <v>2.010206000000001</v>
      </c>
      <c r="C54" s="54" t="s">
        <v>72</v>
      </c>
      <c r="D54" s="36" t="s">
        <v>47</v>
      </c>
      <c r="E54" s="37">
        <v>4490</v>
      </c>
      <c r="H54" s="7"/>
      <c r="J54" s="7"/>
      <c r="M54" s="8" t="s">
        <v>124</v>
      </c>
      <c r="W54" s="33"/>
    </row>
    <row r="55" spans="2:27" ht="15" customHeight="1" x14ac:dyDescent="0.3">
      <c r="B55" s="27">
        <f t="shared" si="4"/>
        <v>2.0102070000000012</v>
      </c>
      <c r="C55" s="54" t="s">
        <v>73</v>
      </c>
      <c r="D55" s="36" t="s">
        <v>46</v>
      </c>
      <c r="E55" s="37">
        <v>1</v>
      </c>
      <c r="H55" s="7"/>
      <c r="J55" s="7"/>
      <c r="W55" s="33"/>
    </row>
    <row r="56" spans="2:27" ht="15" customHeight="1" x14ac:dyDescent="0.3">
      <c r="B56" s="35">
        <f>+B48+0.0001</f>
        <v>2.0103000000000004</v>
      </c>
      <c r="C56" s="52" t="s">
        <v>106</v>
      </c>
      <c r="D56" s="21"/>
      <c r="E56" s="22"/>
      <c r="H56" s="7"/>
      <c r="J56" s="7"/>
      <c r="Q56" s="48"/>
      <c r="V56" s="48"/>
      <c r="W56" s="47"/>
      <c r="Z56" s="8"/>
      <c r="AA56" s="7"/>
    </row>
    <row r="57" spans="2:27" ht="15" customHeight="1" x14ac:dyDescent="0.3">
      <c r="B57" s="27">
        <f>B56+0.000001</f>
        <v>2.0103010000000006</v>
      </c>
      <c r="C57" s="50" t="s">
        <v>67</v>
      </c>
      <c r="D57" s="21" t="s">
        <v>57</v>
      </c>
      <c r="E57" s="22">
        <v>4120</v>
      </c>
      <c r="H57" s="7"/>
      <c r="J57" s="7"/>
      <c r="Q57" s="48"/>
      <c r="V57" s="48"/>
      <c r="W57" s="47"/>
      <c r="Z57" s="8"/>
      <c r="AA57" s="7"/>
    </row>
    <row r="58" spans="2:27" ht="15" customHeight="1" x14ac:dyDescent="0.3">
      <c r="B58" s="27">
        <f t="shared" ref="B58:B65" si="5">B57+0.000001</f>
        <v>2.0103020000000007</v>
      </c>
      <c r="C58" s="50" t="s">
        <v>68</v>
      </c>
      <c r="D58" s="21" t="s">
        <v>46</v>
      </c>
      <c r="E58" s="22">
        <v>0.25</v>
      </c>
      <c r="H58" s="7"/>
      <c r="J58" s="7"/>
      <c r="Q58" s="48"/>
      <c r="V58" s="48"/>
      <c r="W58" s="47"/>
      <c r="Z58" s="8"/>
      <c r="AA58" s="7"/>
    </row>
    <row r="59" spans="2:27" ht="15" customHeight="1" x14ac:dyDescent="0.3">
      <c r="B59" s="27">
        <f t="shared" si="5"/>
        <v>2.0103030000000008</v>
      </c>
      <c r="C59" s="50" t="s">
        <v>69</v>
      </c>
      <c r="D59" s="21" t="s">
        <v>50</v>
      </c>
      <c r="E59" s="22">
        <v>15.9</v>
      </c>
      <c r="H59" s="7"/>
      <c r="J59" s="7"/>
      <c r="Q59" s="48"/>
      <c r="V59" s="48"/>
      <c r="W59" s="47"/>
      <c r="Z59" s="8"/>
      <c r="AA59" s="7"/>
    </row>
    <row r="60" spans="2:27" ht="15" customHeight="1" x14ac:dyDescent="0.3">
      <c r="B60" s="27">
        <f t="shared" si="5"/>
        <v>2.010304000000001</v>
      </c>
      <c r="C60" s="50" t="s">
        <v>30</v>
      </c>
      <c r="D60" s="21" t="s">
        <v>57</v>
      </c>
      <c r="E60" s="22">
        <v>206</v>
      </c>
      <c r="H60" s="7"/>
      <c r="J60" s="7"/>
      <c r="Q60" s="48"/>
      <c r="V60" s="48"/>
      <c r="W60" s="47"/>
      <c r="Z60" s="8"/>
      <c r="AA60" s="7"/>
    </row>
    <row r="61" spans="2:27" ht="15" customHeight="1" x14ac:dyDescent="0.3">
      <c r="B61" s="27">
        <f t="shared" si="5"/>
        <v>2.0103050000000011</v>
      </c>
      <c r="C61" s="50" t="s">
        <v>58</v>
      </c>
      <c r="D61" s="21" t="s">
        <v>59</v>
      </c>
      <c r="E61" s="22">
        <v>39.14</v>
      </c>
      <c r="H61" s="7"/>
      <c r="J61" s="7"/>
      <c r="Q61" s="48"/>
      <c r="V61" s="48"/>
      <c r="W61" s="47"/>
      <c r="Z61" s="8"/>
      <c r="AA61" s="7"/>
    </row>
    <row r="62" spans="2:27" ht="15" customHeight="1" x14ac:dyDescent="0.3">
      <c r="B62" s="27">
        <f t="shared" si="5"/>
        <v>2.0103060000000013</v>
      </c>
      <c r="C62" s="50" t="s">
        <v>41</v>
      </c>
      <c r="D62" s="21" t="s">
        <v>59</v>
      </c>
      <c r="E62" s="22">
        <v>0</v>
      </c>
      <c r="H62" s="7"/>
      <c r="J62" s="7"/>
      <c r="Q62" s="48"/>
      <c r="V62" s="48"/>
      <c r="W62" s="47"/>
      <c r="Z62" s="8"/>
      <c r="AA62" s="7"/>
    </row>
    <row r="63" spans="2:27" ht="15" customHeight="1" x14ac:dyDescent="0.3">
      <c r="B63" s="27">
        <f t="shared" si="5"/>
        <v>2.0103070000000014</v>
      </c>
      <c r="C63" s="50" t="s">
        <v>62</v>
      </c>
      <c r="D63" s="21" t="s">
        <v>59</v>
      </c>
      <c r="E63" s="22">
        <v>543.84</v>
      </c>
      <c r="H63" s="7"/>
      <c r="J63" s="7"/>
      <c r="Q63" s="48"/>
      <c r="V63" s="48"/>
      <c r="W63" s="47"/>
      <c r="Z63" s="8"/>
      <c r="AA63" s="7"/>
    </row>
    <row r="64" spans="2:27" ht="15" customHeight="1" x14ac:dyDescent="0.3">
      <c r="B64" s="27">
        <f t="shared" si="5"/>
        <v>2.0103080000000015</v>
      </c>
      <c r="C64" s="50" t="s">
        <v>40</v>
      </c>
      <c r="D64" s="21" t="s">
        <v>59</v>
      </c>
      <c r="E64" s="22">
        <v>123.59999999999997</v>
      </c>
      <c r="H64" s="7"/>
      <c r="J64" s="7"/>
      <c r="Q64" s="48"/>
      <c r="V64" s="48"/>
      <c r="W64" s="47"/>
      <c r="Z64" s="8"/>
      <c r="AA64" s="7"/>
    </row>
    <row r="65" spans="2:27" ht="15" customHeight="1" x14ac:dyDescent="0.3">
      <c r="B65" s="27">
        <f t="shared" si="5"/>
        <v>2.0103090000000017</v>
      </c>
      <c r="C65" s="50" t="s">
        <v>131</v>
      </c>
      <c r="D65" s="21" t="s">
        <v>57</v>
      </c>
      <c r="E65" s="22">
        <v>136109</v>
      </c>
      <c r="H65" s="7"/>
      <c r="J65" s="7"/>
      <c r="Q65" s="48"/>
      <c r="V65" s="48"/>
      <c r="W65" s="47"/>
      <c r="Z65" s="8"/>
      <c r="AA65" s="7"/>
    </row>
    <row r="66" spans="2:27" ht="15" customHeight="1" x14ac:dyDescent="0.3">
      <c r="B66" s="35">
        <f>B56+0.0001</f>
        <v>2.0104000000000006</v>
      </c>
      <c r="C66" s="52" t="s">
        <v>39</v>
      </c>
      <c r="D66" s="61" t="s">
        <v>50</v>
      </c>
      <c r="E66" s="26">
        <v>15.9</v>
      </c>
      <c r="G66" s="8" t="s">
        <v>19</v>
      </c>
      <c r="H66" s="7"/>
      <c r="J66" s="7"/>
      <c r="Q66" s="48"/>
      <c r="V66" s="48"/>
      <c r="W66" s="47"/>
      <c r="Z66" s="48"/>
    </row>
    <row r="67" spans="2:27" ht="15" customHeight="1" x14ac:dyDescent="0.3">
      <c r="B67" s="35">
        <f>+B66+0.0001</f>
        <v>2.0105000000000008</v>
      </c>
      <c r="C67" s="53" t="s">
        <v>34</v>
      </c>
      <c r="D67" s="38" t="s">
        <v>50</v>
      </c>
      <c r="E67" s="26">
        <v>15.9</v>
      </c>
      <c r="G67" s="8" t="s">
        <v>24</v>
      </c>
      <c r="H67" s="7"/>
      <c r="J67" s="7"/>
      <c r="W67" s="33"/>
    </row>
    <row r="68" spans="2:27" ht="15" customHeight="1" x14ac:dyDescent="0.3">
      <c r="B68" s="35">
        <f>+B67+0.0001</f>
        <v>2.0106000000000011</v>
      </c>
      <c r="C68" s="53" t="s">
        <v>38</v>
      </c>
      <c r="D68" s="38" t="s">
        <v>57</v>
      </c>
      <c r="E68" s="39">
        <v>4273.5</v>
      </c>
      <c r="G68" s="8" t="s">
        <v>26</v>
      </c>
      <c r="H68" s="7"/>
      <c r="J68" s="7"/>
      <c r="W68" s="33"/>
    </row>
    <row r="69" spans="2:27" ht="15" customHeight="1" x14ac:dyDescent="0.3">
      <c r="B69" s="40">
        <f>+B34+0.01</f>
        <v>2.0199999999999996</v>
      </c>
      <c r="C69" s="49" t="s">
        <v>74</v>
      </c>
      <c r="D69" s="41"/>
      <c r="E69" s="42"/>
      <c r="H69" s="7"/>
      <c r="J69" s="7"/>
      <c r="W69" s="33"/>
    </row>
    <row r="70" spans="2:27" ht="15" customHeight="1" x14ac:dyDescent="0.3">
      <c r="B70" s="35">
        <f>+B69+0.0001</f>
        <v>2.0200999999999998</v>
      </c>
      <c r="C70" s="52" t="s">
        <v>75</v>
      </c>
      <c r="D70" s="21"/>
      <c r="E70" s="22"/>
      <c r="H70" s="7"/>
      <c r="J70" s="7"/>
      <c r="W70" s="33"/>
    </row>
    <row r="71" spans="2:27" ht="15" customHeight="1" x14ac:dyDescent="0.3">
      <c r="B71" s="27">
        <f>B70+0.000001</f>
        <v>2.0201009999999999</v>
      </c>
      <c r="C71" s="50" t="s">
        <v>30</v>
      </c>
      <c r="D71" s="21" t="s">
        <v>57</v>
      </c>
      <c r="E71" s="22">
        <v>5390.3</v>
      </c>
      <c r="G71" s="8" t="s">
        <v>88</v>
      </c>
      <c r="H71" s="7"/>
      <c r="J71" s="7"/>
      <c r="W71" s="33"/>
    </row>
    <row r="72" spans="2:27" ht="15" customHeight="1" x14ac:dyDescent="0.3">
      <c r="B72" s="27">
        <f t="shared" ref="B72:B79" si="6">B71+0.000001</f>
        <v>2.0201020000000001</v>
      </c>
      <c r="C72" s="50" t="s">
        <v>58</v>
      </c>
      <c r="D72" s="21" t="s">
        <v>59</v>
      </c>
      <c r="E72" s="22">
        <v>948.7</v>
      </c>
      <c r="G72" s="8" t="s">
        <v>16</v>
      </c>
      <c r="H72" s="7"/>
      <c r="J72" s="7"/>
      <c r="W72" s="33"/>
    </row>
    <row r="73" spans="2:27" ht="15" customHeight="1" x14ac:dyDescent="0.3">
      <c r="B73" s="27">
        <f t="shared" si="6"/>
        <v>2.0201030000000002</v>
      </c>
      <c r="C73" s="50" t="s">
        <v>41</v>
      </c>
      <c r="D73" s="21" t="s">
        <v>59</v>
      </c>
      <c r="E73" s="22">
        <v>8063.9000000000005</v>
      </c>
      <c r="G73" s="8" t="s">
        <v>16</v>
      </c>
      <c r="H73" s="7"/>
      <c r="J73" s="7"/>
      <c r="W73" s="33"/>
    </row>
    <row r="74" spans="2:27" ht="15" customHeight="1" x14ac:dyDescent="0.3">
      <c r="B74" s="27">
        <f t="shared" si="6"/>
        <v>2.0201040000000003</v>
      </c>
      <c r="C74" s="50" t="s">
        <v>76</v>
      </c>
      <c r="D74" s="21" t="s">
        <v>60</v>
      </c>
      <c r="E74" s="22">
        <v>2695.2000000000003</v>
      </c>
      <c r="G74" s="8" t="s">
        <v>13</v>
      </c>
      <c r="H74" s="7"/>
      <c r="J74" s="7"/>
      <c r="W74" s="33"/>
    </row>
    <row r="75" spans="2:27" ht="15" customHeight="1" x14ac:dyDescent="0.3">
      <c r="B75" s="27">
        <f t="shared" si="6"/>
        <v>2.0201050000000005</v>
      </c>
      <c r="C75" s="50" t="s">
        <v>33</v>
      </c>
      <c r="D75" s="21" t="s">
        <v>60</v>
      </c>
      <c r="E75" s="22">
        <v>4491.9000000000005</v>
      </c>
      <c r="G75" s="8" t="s">
        <v>13</v>
      </c>
      <c r="H75" s="7"/>
      <c r="J75" s="7"/>
      <c r="W75" s="33"/>
    </row>
    <row r="76" spans="2:27" ht="15" customHeight="1" x14ac:dyDescent="0.3">
      <c r="B76" s="27">
        <f t="shared" si="6"/>
        <v>2.0201060000000006</v>
      </c>
      <c r="C76" s="50" t="s">
        <v>77</v>
      </c>
      <c r="D76" s="21" t="s">
        <v>60</v>
      </c>
      <c r="E76" s="22">
        <v>2602.9</v>
      </c>
      <c r="G76" s="8" t="s">
        <v>89</v>
      </c>
      <c r="H76" s="7"/>
      <c r="J76" s="7"/>
      <c r="W76" s="33"/>
    </row>
    <row r="77" spans="2:27" ht="15" customHeight="1" x14ac:dyDescent="0.3">
      <c r="B77" s="27">
        <f t="shared" si="6"/>
        <v>2.0201070000000008</v>
      </c>
      <c r="C77" s="50" t="s">
        <v>62</v>
      </c>
      <c r="D77" s="21" t="s">
        <v>59</v>
      </c>
      <c r="E77" s="22">
        <v>8615.2000000000007</v>
      </c>
      <c r="G77" s="8" t="s">
        <v>16</v>
      </c>
      <c r="H77" s="7"/>
      <c r="J77" s="7"/>
      <c r="W77" s="33"/>
    </row>
    <row r="78" spans="2:27" ht="15" customHeight="1" x14ac:dyDescent="0.3">
      <c r="B78" s="27">
        <f t="shared" si="6"/>
        <v>2.0201080000000009</v>
      </c>
      <c r="C78" s="50" t="s">
        <v>40</v>
      </c>
      <c r="D78" s="21" t="s">
        <v>59</v>
      </c>
      <c r="E78" s="22">
        <v>0</v>
      </c>
      <c r="H78" s="7"/>
      <c r="J78" s="7"/>
      <c r="W78" s="33"/>
    </row>
    <row r="79" spans="2:27" ht="15" customHeight="1" x14ac:dyDescent="0.3">
      <c r="B79" s="27">
        <f t="shared" si="6"/>
        <v>2.020109000000001</v>
      </c>
      <c r="C79" s="50" t="s">
        <v>28</v>
      </c>
      <c r="D79" s="21" t="s">
        <v>60</v>
      </c>
      <c r="E79" s="22">
        <v>11407</v>
      </c>
      <c r="H79" s="7"/>
      <c r="J79" s="7"/>
      <c r="W79" s="33"/>
    </row>
    <row r="80" spans="2:27" ht="15" customHeight="1" x14ac:dyDescent="0.3">
      <c r="B80" s="35">
        <f>+B70+0.0001</f>
        <v>2.0202</v>
      </c>
      <c r="C80" s="52" t="s">
        <v>79</v>
      </c>
      <c r="D80" s="21"/>
      <c r="E80" s="22"/>
      <c r="H80" s="7"/>
      <c r="J80" s="7"/>
      <c r="W80" s="33"/>
    </row>
    <row r="81" spans="2:26" ht="15" customHeight="1" x14ac:dyDescent="0.3">
      <c r="B81" s="27">
        <f>B80+0.000001</f>
        <v>2.0202010000000001</v>
      </c>
      <c r="C81" s="50" t="s">
        <v>92</v>
      </c>
      <c r="D81" s="21" t="s">
        <v>80</v>
      </c>
      <c r="E81" s="22">
        <v>490112.7</v>
      </c>
      <c r="H81" s="7"/>
      <c r="J81" s="7"/>
      <c r="W81" s="33"/>
      <c r="Z81" s="45">
        <f>+E81/2.69</f>
        <v>182198.02973977695</v>
      </c>
    </row>
    <row r="82" spans="2:26" ht="15" customHeight="1" x14ac:dyDescent="0.3">
      <c r="B82" s="27">
        <f t="shared" ref="B82:B91" si="7">B81+0.000001</f>
        <v>2.0202020000000003</v>
      </c>
      <c r="C82" s="50" t="s">
        <v>119</v>
      </c>
      <c r="D82" s="21" t="s">
        <v>80</v>
      </c>
      <c r="E82" s="22">
        <v>441.20000000000005</v>
      </c>
      <c r="H82" s="7"/>
      <c r="J82" s="7"/>
      <c r="W82" s="33"/>
      <c r="Z82" s="45">
        <f>+E82/2.69</f>
        <v>164.01486988847586</v>
      </c>
    </row>
    <row r="83" spans="2:26" ht="15" customHeight="1" x14ac:dyDescent="0.3">
      <c r="B83" s="27">
        <f t="shared" si="7"/>
        <v>2.0202030000000004</v>
      </c>
      <c r="C83" s="50" t="s">
        <v>81</v>
      </c>
      <c r="D83" s="21" t="s">
        <v>59</v>
      </c>
      <c r="E83" s="22">
        <v>19148.100000000002</v>
      </c>
      <c r="H83" s="7"/>
      <c r="J83" s="7"/>
      <c r="M83" s="8" t="s">
        <v>125</v>
      </c>
      <c r="W83" s="33"/>
    </row>
    <row r="84" spans="2:26" ht="15" customHeight="1" x14ac:dyDescent="0.3">
      <c r="B84" s="27">
        <f t="shared" si="7"/>
        <v>2.0202040000000006</v>
      </c>
      <c r="C84" s="50" t="s">
        <v>82</v>
      </c>
      <c r="D84" s="21" t="s">
        <v>60</v>
      </c>
      <c r="E84" s="22">
        <v>9118.2000000000007</v>
      </c>
      <c r="H84" s="7"/>
      <c r="J84" s="7"/>
      <c r="W84" s="33"/>
    </row>
    <row r="85" spans="2:26" ht="15" customHeight="1" x14ac:dyDescent="0.3">
      <c r="B85" s="27">
        <f t="shared" si="7"/>
        <v>2.0202050000000007</v>
      </c>
      <c r="C85" s="50" t="s">
        <v>62</v>
      </c>
      <c r="D85" s="21" t="s">
        <v>59</v>
      </c>
      <c r="E85" s="22">
        <v>8024.1</v>
      </c>
      <c r="H85" s="7"/>
      <c r="J85" s="7"/>
      <c r="W85" s="33"/>
    </row>
    <row r="86" spans="2:26" ht="15" customHeight="1" x14ac:dyDescent="0.3">
      <c r="B86" s="27">
        <f t="shared" si="7"/>
        <v>2.0202060000000008</v>
      </c>
      <c r="C86" s="50" t="s">
        <v>40</v>
      </c>
      <c r="D86" s="21" t="s">
        <v>59</v>
      </c>
      <c r="E86" s="22">
        <v>2735.5</v>
      </c>
      <c r="H86" s="7"/>
      <c r="J86" s="7"/>
      <c r="W86" s="33"/>
    </row>
    <row r="87" spans="2:26" ht="15" customHeight="1" x14ac:dyDescent="0.3">
      <c r="B87" s="27">
        <f t="shared" si="7"/>
        <v>2.020207000000001</v>
      </c>
      <c r="C87" s="50" t="s">
        <v>109</v>
      </c>
      <c r="D87" s="21" t="s">
        <v>60</v>
      </c>
      <c r="E87" s="22">
        <v>213768.81127833333</v>
      </c>
      <c r="H87" s="7"/>
      <c r="J87" s="7"/>
      <c r="W87" s="33"/>
    </row>
    <row r="88" spans="2:26" ht="15" customHeight="1" x14ac:dyDescent="0.3">
      <c r="B88" s="27">
        <f t="shared" si="7"/>
        <v>2.0202080000000011</v>
      </c>
      <c r="C88" s="50" t="s">
        <v>110</v>
      </c>
      <c r="D88" s="21" t="s">
        <v>59</v>
      </c>
      <c r="E88" s="22">
        <v>188116.6</v>
      </c>
      <c r="H88" s="7"/>
      <c r="J88" s="7"/>
      <c r="W88" s="33"/>
    </row>
    <row r="89" spans="2:26" ht="15" customHeight="1" x14ac:dyDescent="0.3">
      <c r="B89" s="27">
        <f t="shared" si="7"/>
        <v>2.0202090000000013</v>
      </c>
      <c r="C89" s="50" t="s">
        <v>111</v>
      </c>
      <c r="D89" s="21" t="s">
        <v>59</v>
      </c>
      <c r="E89" s="22">
        <v>0</v>
      </c>
      <c r="H89" s="7"/>
      <c r="J89" s="7"/>
      <c r="W89" s="33"/>
    </row>
    <row r="90" spans="2:26" ht="15" customHeight="1" x14ac:dyDescent="0.3">
      <c r="B90" s="27">
        <f t="shared" si="7"/>
        <v>2.0202100000000014</v>
      </c>
      <c r="C90" s="50" t="s">
        <v>28</v>
      </c>
      <c r="D90" s="21" t="s">
        <v>60</v>
      </c>
      <c r="E90" s="22">
        <v>222887</v>
      </c>
      <c r="H90" s="7"/>
      <c r="J90" s="7"/>
      <c r="W90" s="33"/>
    </row>
    <row r="91" spans="2:26" ht="15" customHeight="1" x14ac:dyDescent="0.3">
      <c r="B91" s="27">
        <f t="shared" si="7"/>
        <v>2.0202110000000015</v>
      </c>
      <c r="C91" s="50" t="s">
        <v>85</v>
      </c>
      <c r="D91" s="21" t="s">
        <v>80</v>
      </c>
      <c r="E91" s="22">
        <v>490553.9</v>
      </c>
      <c r="H91" s="7"/>
      <c r="J91" s="7"/>
      <c r="W91" s="33"/>
    </row>
    <row r="92" spans="2:26" ht="15" customHeight="1" x14ac:dyDescent="0.3">
      <c r="B92" s="40">
        <f>+B69+0.01</f>
        <v>2.0299999999999994</v>
      </c>
      <c r="C92" s="49" t="s">
        <v>104</v>
      </c>
      <c r="D92" s="41"/>
      <c r="E92" s="42"/>
      <c r="H92" s="7"/>
      <c r="J92" s="7"/>
      <c r="W92" s="33"/>
    </row>
    <row r="93" spans="2:26" ht="15" customHeight="1" x14ac:dyDescent="0.3">
      <c r="B93" s="35">
        <f>B92+0.0001</f>
        <v>2.0300999999999996</v>
      </c>
      <c r="C93" s="52" t="s">
        <v>100</v>
      </c>
      <c r="D93" s="21"/>
      <c r="E93" s="22"/>
      <c r="G93" s="8" t="s">
        <v>27</v>
      </c>
      <c r="H93" s="7"/>
      <c r="J93" s="7"/>
      <c r="W93" s="33"/>
    </row>
    <row r="94" spans="2:26" ht="15" customHeight="1" x14ac:dyDescent="0.3">
      <c r="B94" s="27">
        <f>B93+0.000001</f>
        <v>2.0301009999999997</v>
      </c>
      <c r="C94" s="50" t="s">
        <v>99</v>
      </c>
      <c r="D94" s="21" t="s">
        <v>46</v>
      </c>
      <c r="E94" s="22">
        <v>1</v>
      </c>
      <c r="H94" s="7"/>
      <c r="J94" s="7"/>
      <c r="W94" s="33"/>
    </row>
    <row r="95" spans="2:26" ht="15" customHeight="1" x14ac:dyDescent="0.3">
      <c r="B95" s="27">
        <f>B94+0.000001</f>
        <v>2.0301019999999999</v>
      </c>
      <c r="C95" s="50" t="s">
        <v>101</v>
      </c>
      <c r="D95" s="21" t="s">
        <v>50</v>
      </c>
      <c r="E95" s="22">
        <v>15.9</v>
      </c>
      <c r="H95" s="7"/>
      <c r="J95" s="7"/>
      <c r="W95" s="33"/>
    </row>
    <row r="96" spans="2:26" ht="15" customHeight="1" x14ac:dyDescent="0.3">
      <c r="B96" s="35">
        <f>B93+0.0001</f>
        <v>2.0301999999999998</v>
      </c>
      <c r="C96" s="52" t="s">
        <v>102</v>
      </c>
      <c r="D96" s="21"/>
      <c r="E96" s="22"/>
      <c r="H96" s="7"/>
      <c r="J96" s="7"/>
      <c r="W96" s="33"/>
    </row>
    <row r="97" spans="2:23" ht="15" customHeight="1" x14ac:dyDescent="0.3">
      <c r="B97" s="27">
        <f>B96+0.000001</f>
        <v>2.0302009999999999</v>
      </c>
      <c r="C97" s="50" t="s">
        <v>103</v>
      </c>
      <c r="D97" s="21" t="s">
        <v>46</v>
      </c>
      <c r="E97" s="22">
        <v>1</v>
      </c>
      <c r="H97" s="7"/>
      <c r="J97" s="7"/>
      <c r="W97" s="33"/>
    </row>
    <row r="98" spans="2:23" ht="15" customHeight="1" collapsed="1" x14ac:dyDescent="0.3">
      <c r="B98" s="16">
        <f>+B33+1</f>
        <v>3</v>
      </c>
      <c r="C98" s="17" t="s">
        <v>94</v>
      </c>
      <c r="D98" s="18"/>
      <c r="E98" s="19"/>
      <c r="H98" s="7"/>
      <c r="J98" s="7"/>
      <c r="W98" s="33"/>
    </row>
    <row r="99" spans="2:23" ht="15" customHeight="1" x14ac:dyDescent="0.3">
      <c r="B99" s="40">
        <f>+B98+0.01</f>
        <v>3.01</v>
      </c>
      <c r="C99" s="49" t="s">
        <v>52</v>
      </c>
      <c r="D99" s="41"/>
      <c r="E99" s="42"/>
      <c r="H99" s="7"/>
      <c r="J99" s="7"/>
      <c r="W99" s="33"/>
    </row>
    <row r="100" spans="2:23" ht="15" customHeight="1" x14ac:dyDescent="0.3">
      <c r="B100" s="35">
        <f>+B99+0.0001</f>
        <v>3.0101</v>
      </c>
      <c r="C100" s="53" t="s">
        <v>56</v>
      </c>
      <c r="D100" s="36"/>
      <c r="E100" s="37"/>
      <c r="H100" s="7"/>
      <c r="J100" s="7"/>
      <c r="W100" s="33"/>
    </row>
    <row r="101" spans="2:23" ht="15" customHeight="1" x14ac:dyDescent="0.3">
      <c r="B101" s="27">
        <f>B100+0.000001</f>
        <v>3.0101010000000001</v>
      </c>
      <c r="C101" s="54" t="s">
        <v>30</v>
      </c>
      <c r="D101" s="36" t="s">
        <v>57</v>
      </c>
      <c r="E101" s="22">
        <v>0</v>
      </c>
      <c r="H101" s="7"/>
      <c r="J101" s="7"/>
      <c r="W101" s="33"/>
    </row>
    <row r="102" spans="2:23" ht="15" customHeight="1" x14ac:dyDescent="0.3">
      <c r="B102" s="27">
        <f t="shared" ref="B102:B112" si="8">B101+0.000001</f>
        <v>3.0101020000000003</v>
      </c>
      <c r="C102" s="54" t="s">
        <v>58</v>
      </c>
      <c r="D102" s="36" t="s">
        <v>59</v>
      </c>
      <c r="E102" s="22">
        <v>0</v>
      </c>
      <c r="H102" s="7"/>
      <c r="J102" s="7"/>
      <c r="W102" s="33"/>
    </row>
    <row r="103" spans="2:23" ht="15" customHeight="1" x14ac:dyDescent="0.3">
      <c r="B103" s="27">
        <f t="shared" si="8"/>
        <v>3.0101030000000004</v>
      </c>
      <c r="C103" s="54" t="s">
        <v>41</v>
      </c>
      <c r="D103" s="36" t="s">
        <v>59</v>
      </c>
      <c r="E103" s="22">
        <v>0</v>
      </c>
      <c r="H103" s="7"/>
      <c r="J103" s="7"/>
      <c r="W103" s="33"/>
    </row>
    <row r="104" spans="2:23" ht="15" customHeight="1" x14ac:dyDescent="0.3">
      <c r="B104" s="27">
        <f t="shared" si="8"/>
        <v>3.0101040000000006</v>
      </c>
      <c r="C104" s="50" t="s">
        <v>31</v>
      </c>
      <c r="D104" s="36" t="s">
        <v>60</v>
      </c>
      <c r="E104" s="22">
        <v>0</v>
      </c>
      <c r="H104" s="7"/>
      <c r="J104" s="7"/>
      <c r="W104" s="33"/>
    </row>
    <row r="105" spans="2:23" ht="15" customHeight="1" x14ac:dyDescent="0.3">
      <c r="B105" s="27">
        <f t="shared" si="8"/>
        <v>3.0101050000000007</v>
      </c>
      <c r="C105" s="50" t="s">
        <v>33</v>
      </c>
      <c r="D105" s="36" t="s">
        <v>60</v>
      </c>
      <c r="E105" s="22">
        <v>0</v>
      </c>
      <c r="H105" s="7"/>
      <c r="J105" s="7"/>
      <c r="W105" s="33"/>
    </row>
    <row r="106" spans="2:23" ht="15" customHeight="1" x14ac:dyDescent="0.3">
      <c r="B106" s="27">
        <f t="shared" si="8"/>
        <v>3.0101060000000008</v>
      </c>
      <c r="C106" s="50" t="s">
        <v>32</v>
      </c>
      <c r="D106" s="36" t="s">
        <v>60</v>
      </c>
      <c r="E106" s="22">
        <v>0</v>
      </c>
      <c r="H106" s="7"/>
      <c r="J106" s="7"/>
      <c r="W106" s="33"/>
    </row>
    <row r="107" spans="2:23" ht="15" customHeight="1" x14ac:dyDescent="0.3">
      <c r="B107" s="27">
        <f t="shared" si="8"/>
        <v>3.010107000000001</v>
      </c>
      <c r="C107" s="50" t="s">
        <v>37</v>
      </c>
      <c r="D107" s="36" t="s">
        <v>60</v>
      </c>
      <c r="E107" s="22">
        <v>0</v>
      </c>
      <c r="H107" s="7"/>
      <c r="J107" s="7"/>
      <c r="W107" s="33"/>
    </row>
    <row r="108" spans="2:23" ht="15" customHeight="1" x14ac:dyDescent="0.3">
      <c r="B108" s="27">
        <f t="shared" si="8"/>
        <v>3.0101080000000011</v>
      </c>
      <c r="C108" s="54" t="s">
        <v>36</v>
      </c>
      <c r="D108" s="36" t="s">
        <v>60</v>
      </c>
      <c r="E108" s="22">
        <v>0</v>
      </c>
      <c r="H108" s="7"/>
      <c r="J108" s="7"/>
      <c r="W108" s="33"/>
    </row>
    <row r="109" spans="2:23" ht="15" customHeight="1" x14ac:dyDescent="0.3">
      <c r="B109" s="27">
        <f t="shared" si="8"/>
        <v>3.0101090000000013</v>
      </c>
      <c r="C109" s="54" t="s">
        <v>61</v>
      </c>
      <c r="D109" s="36" t="s">
        <v>59</v>
      </c>
      <c r="E109" s="22">
        <v>0</v>
      </c>
      <c r="H109" s="7"/>
      <c r="J109" s="7"/>
      <c r="W109" s="33"/>
    </row>
    <row r="110" spans="2:23" ht="15" customHeight="1" x14ac:dyDescent="0.3">
      <c r="B110" s="27">
        <f t="shared" si="8"/>
        <v>3.0101100000000014</v>
      </c>
      <c r="C110" s="54" t="s">
        <v>42</v>
      </c>
      <c r="D110" s="36" t="s">
        <v>59</v>
      </c>
      <c r="E110" s="22">
        <v>0</v>
      </c>
      <c r="H110" s="7"/>
      <c r="J110" s="7"/>
      <c r="W110" s="33"/>
    </row>
    <row r="111" spans="2:23" ht="15" customHeight="1" x14ac:dyDescent="0.3">
      <c r="B111" s="27">
        <f t="shared" si="8"/>
        <v>3.0101110000000015</v>
      </c>
      <c r="C111" s="54" t="s">
        <v>62</v>
      </c>
      <c r="D111" s="36" t="s">
        <v>59</v>
      </c>
      <c r="E111" s="22">
        <v>0</v>
      </c>
      <c r="H111" s="7"/>
      <c r="J111" s="7"/>
      <c r="W111" s="33"/>
    </row>
    <row r="112" spans="2:23" ht="15" customHeight="1" x14ac:dyDescent="0.3">
      <c r="B112" s="27">
        <f t="shared" si="8"/>
        <v>3.0101120000000017</v>
      </c>
      <c r="C112" s="54" t="s">
        <v>40</v>
      </c>
      <c r="D112" s="36" t="s">
        <v>59</v>
      </c>
      <c r="E112" s="22">
        <v>0</v>
      </c>
      <c r="H112" s="7"/>
      <c r="J112" s="7"/>
      <c r="W112" s="33"/>
    </row>
    <row r="113" spans="2:27" ht="15" customHeight="1" x14ac:dyDescent="0.3">
      <c r="B113" s="35">
        <f>+B100+0.0001</f>
        <v>3.0102000000000002</v>
      </c>
      <c r="C113" s="53" t="s">
        <v>29</v>
      </c>
      <c r="D113" s="36"/>
      <c r="E113" s="37"/>
      <c r="H113" s="7"/>
      <c r="J113" s="7"/>
      <c r="W113" s="33"/>
    </row>
    <row r="114" spans="2:27" ht="15" customHeight="1" x14ac:dyDescent="0.3">
      <c r="B114" s="27">
        <f>B113+0.000001</f>
        <v>3.0102010000000003</v>
      </c>
      <c r="C114" s="54" t="s">
        <v>30</v>
      </c>
      <c r="D114" s="36" t="s">
        <v>57</v>
      </c>
      <c r="E114" s="37">
        <v>0</v>
      </c>
      <c r="H114" s="7"/>
      <c r="J114" s="7"/>
      <c r="W114" s="33"/>
    </row>
    <row r="115" spans="2:27" ht="15" customHeight="1" x14ac:dyDescent="0.3">
      <c r="B115" s="27">
        <f t="shared" ref="B115:B120" si="9">B114+0.000001</f>
        <v>3.0102020000000005</v>
      </c>
      <c r="C115" s="54" t="s">
        <v>58</v>
      </c>
      <c r="D115" s="36" t="s">
        <v>59</v>
      </c>
      <c r="E115" s="37">
        <v>0</v>
      </c>
      <c r="H115" s="7"/>
      <c r="J115" s="7"/>
      <c r="W115" s="33"/>
    </row>
    <row r="116" spans="2:27" ht="15" customHeight="1" x14ac:dyDescent="0.3">
      <c r="B116" s="27">
        <f t="shared" si="9"/>
        <v>3.0102030000000006</v>
      </c>
      <c r="C116" s="54" t="s">
        <v>41</v>
      </c>
      <c r="D116" s="36" t="s">
        <v>59</v>
      </c>
      <c r="E116" s="37">
        <v>0</v>
      </c>
      <c r="H116" s="7"/>
      <c r="J116" s="7"/>
      <c r="W116" s="33"/>
    </row>
    <row r="117" spans="2:27" ht="15" customHeight="1" x14ac:dyDescent="0.3">
      <c r="B117" s="27">
        <f t="shared" si="9"/>
        <v>3.0102040000000008</v>
      </c>
      <c r="C117" s="54" t="s">
        <v>31</v>
      </c>
      <c r="D117" s="36" t="s">
        <v>60</v>
      </c>
      <c r="E117" s="37">
        <v>0</v>
      </c>
      <c r="H117" s="7"/>
      <c r="J117" s="7"/>
      <c r="W117" s="33"/>
    </row>
    <row r="118" spans="2:27" ht="15" customHeight="1" x14ac:dyDescent="0.3">
      <c r="B118" s="27">
        <f t="shared" si="9"/>
        <v>3.0102050000000009</v>
      </c>
      <c r="C118" s="54" t="s">
        <v>71</v>
      </c>
      <c r="D118" s="36" t="s">
        <v>60</v>
      </c>
      <c r="E118" s="37">
        <v>0</v>
      </c>
      <c r="H118" s="7"/>
      <c r="J118" s="7"/>
      <c r="W118" s="33"/>
    </row>
    <row r="119" spans="2:27" ht="15" customHeight="1" x14ac:dyDescent="0.3">
      <c r="B119" s="27">
        <f t="shared" si="9"/>
        <v>3.010206000000001</v>
      </c>
      <c r="C119" s="54" t="s">
        <v>72</v>
      </c>
      <c r="D119" s="36" t="s">
        <v>47</v>
      </c>
      <c r="E119" s="37">
        <v>0</v>
      </c>
      <c r="H119" s="7"/>
      <c r="J119" s="7"/>
      <c r="W119" s="33"/>
    </row>
    <row r="120" spans="2:27" ht="15" customHeight="1" x14ac:dyDescent="0.3">
      <c r="B120" s="27">
        <f t="shared" si="9"/>
        <v>3.0102070000000012</v>
      </c>
      <c r="C120" s="54" t="s">
        <v>73</v>
      </c>
      <c r="D120" s="36" t="s">
        <v>46</v>
      </c>
      <c r="E120" s="37">
        <v>0</v>
      </c>
      <c r="H120" s="7"/>
      <c r="J120" s="7"/>
      <c r="W120" s="33"/>
    </row>
    <row r="121" spans="2:27" ht="15" customHeight="1" x14ac:dyDescent="0.3">
      <c r="B121" s="35">
        <f>+B113+0.0001</f>
        <v>3.0103000000000004</v>
      </c>
      <c r="C121" s="52" t="s">
        <v>106</v>
      </c>
      <c r="D121" s="21"/>
      <c r="E121" s="22"/>
      <c r="H121" s="7"/>
      <c r="J121" s="7"/>
      <c r="Q121" s="48"/>
      <c r="V121" s="48"/>
      <c r="W121" s="47"/>
      <c r="Z121" s="8"/>
      <c r="AA121" s="7"/>
    </row>
    <row r="122" spans="2:27" ht="15" customHeight="1" x14ac:dyDescent="0.3">
      <c r="B122" s="27">
        <f>B121+0.000001</f>
        <v>3.0103010000000006</v>
      </c>
      <c r="C122" s="50" t="s">
        <v>67</v>
      </c>
      <c r="D122" s="21" t="s">
        <v>57</v>
      </c>
      <c r="E122" s="22">
        <v>0</v>
      </c>
      <c r="H122" s="7"/>
      <c r="J122" s="7"/>
      <c r="Q122" s="48"/>
      <c r="V122" s="48"/>
      <c r="W122" s="47"/>
      <c r="Z122" s="8"/>
      <c r="AA122" s="7"/>
    </row>
    <row r="123" spans="2:27" ht="15" customHeight="1" x14ac:dyDescent="0.3">
      <c r="B123" s="27">
        <f t="shared" ref="B123:B130" si="10">B122+0.000001</f>
        <v>3.0103020000000007</v>
      </c>
      <c r="C123" s="50" t="s">
        <v>68</v>
      </c>
      <c r="D123" s="21" t="s">
        <v>46</v>
      </c>
      <c r="E123" s="22">
        <v>0</v>
      </c>
      <c r="H123" s="7"/>
      <c r="J123" s="7"/>
      <c r="Q123" s="48"/>
      <c r="V123" s="48"/>
      <c r="W123" s="47"/>
      <c r="Z123" s="8"/>
      <c r="AA123" s="7"/>
    </row>
    <row r="124" spans="2:27" ht="15" customHeight="1" x14ac:dyDescent="0.3">
      <c r="B124" s="27">
        <f t="shared" si="10"/>
        <v>3.0103030000000008</v>
      </c>
      <c r="C124" s="50" t="s">
        <v>69</v>
      </c>
      <c r="D124" s="21" t="s">
        <v>50</v>
      </c>
      <c r="E124" s="22">
        <v>0</v>
      </c>
      <c r="H124" s="7"/>
      <c r="J124" s="7"/>
      <c r="Q124" s="48"/>
      <c r="V124" s="48"/>
      <c r="W124" s="47"/>
      <c r="Z124" s="8"/>
      <c r="AA124" s="7"/>
    </row>
    <row r="125" spans="2:27" ht="15" customHeight="1" x14ac:dyDescent="0.3">
      <c r="B125" s="27">
        <f t="shared" si="10"/>
        <v>3.010304000000001</v>
      </c>
      <c r="C125" s="50" t="s">
        <v>30</v>
      </c>
      <c r="D125" s="21" t="s">
        <v>57</v>
      </c>
      <c r="E125" s="22">
        <v>0</v>
      </c>
      <c r="H125" s="7"/>
      <c r="J125" s="7"/>
      <c r="Q125" s="48"/>
      <c r="V125" s="48"/>
      <c r="W125" s="47"/>
      <c r="Z125" s="8"/>
      <c r="AA125" s="7"/>
    </row>
    <row r="126" spans="2:27" ht="15" customHeight="1" x14ac:dyDescent="0.3">
      <c r="B126" s="27">
        <f t="shared" si="10"/>
        <v>3.0103050000000011</v>
      </c>
      <c r="C126" s="50" t="s">
        <v>58</v>
      </c>
      <c r="D126" s="21" t="s">
        <v>59</v>
      </c>
      <c r="E126" s="22">
        <v>0</v>
      </c>
      <c r="H126" s="7"/>
      <c r="J126" s="7"/>
      <c r="Q126" s="48"/>
      <c r="V126" s="48"/>
      <c r="W126" s="47"/>
      <c r="Z126" s="8"/>
      <c r="AA126" s="7"/>
    </row>
    <row r="127" spans="2:27" ht="15" customHeight="1" x14ac:dyDescent="0.3">
      <c r="B127" s="27">
        <f t="shared" si="10"/>
        <v>3.0103060000000013</v>
      </c>
      <c r="C127" s="50" t="s">
        <v>41</v>
      </c>
      <c r="D127" s="21" t="s">
        <v>59</v>
      </c>
      <c r="E127" s="22">
        <v>0</v>
      </c>
      <c r="H127" s="7"/>
      <c r="J127" s="7"/>
      <c r="Q127" s="48"/>
      <c r="V127" s="48"/>
      <c r="W127" s="47"/>
      <c r="Z127" s="8"/>
      <c r="AA127" s="7"/>
    </row>
    <row r="128" spans="2:27" ht="15" customHeight="1" x14ac:dyDescent="0.3">
      <c r="B128" s="27">
        <f t="shared" si="10"/>
        <v>3.0103070000000014</v>
      </c>
      <c r="C128" s="50" t="s">
        <v>62</v>
      </c>
      <c r="D128" s="21" t="s">
        <v>59</v>
      </c>
      <c r="E128" s="22">
        <v>0</v>
      </c>
      <c r="H128" s="7"/>
      <c r="J128" s="7"/>
      <c r="Q128" s="48"/>
      <c r="V128" s="48"/>
      <c r="W128" s="47"/>
      <c r="Z128" s="8"/>
      <c r="AA128" s="7"/>
    </row>
    <row r="129" spans="2:27" ht="15" customHeight="1" x14ac:dyDescent="0.3">
      <c r="B129" s="27">
        <f t="shared" si="10"/>
        <v>3.0103080000000015</v>
      </c>
      <c r="C129" s="50" t="s">
        <v>40</v>
      </c>
      <c r="D129" s="21" t="s">
        <v>59</v>
      </c>
      <c r="E129" s="22">
        <v>0</v>
      </c>
      <c r="H129" s="7"/>
      <c r="J129" s="7"/>
      <c r="Q129" s="48"/>
      <c r="V129" s="48"/>
      <c r="W129" s="47"/>
      <c r="Z129" s="8"/>
      <c r="AA129" s="7"/>
    </row>
    <row r="130" spans="2:27" ht="15" customHeight="1" x14ac:dyDescent="0.3">
      <c r="B130" s="27">
        <f t="shared" si="10"/>
        <v>3.0103090000000017</v>
      </c>
      <c r="C130" s="50" t="s">
        <v>131</v>
      </c>
      <c r="D130" s="21" t="s">
        <v>57</v>
      </c>
      <c r="E130" s="22">
        <v>0</v>
      </c>
      <c r="H130" s="7"/>
      <c r="J130" s="7"/>
      <c r="Q130" s="48"/>
      <c r="V130" s="48"/>
      <c r="W130" s="47"/>
      <c r="Z130" s="8"/>
      <c r="AA130" s="7"/>
    </row>
    <row r="131" spans="2:27" ht="15" customHeight="1" x14ac:dyDescent="0.3">
      <c r="B131" s="35">
        <f>B121+0.0001</f>
        <v>3.0104000000000006</v>
      </c>
      <c r="C131" s="53" t="s">
        <v>39</v>
      </c>
      <c r="D131" s="38" t="s">
        <v>50</v>
      </c>
      <c r="E131" s="39">
        <v>0</v>
      </c>
      <c r="G131" s="8" t="s">
        <v>19</v>
      </c>
      <c r="H131" s="7"/>
      <c r="J131" s="7"/>
      <c r="W131" s="33"/>
    </row>
    <row r="132" spans="2:27" ht="15" customHeight="1" x14ac:dyDescent="0.3">
      <c r="B132" s="35">
        <f>+B131+0.0001</f>
        <v>3.0105000000000008</v>
      </c>
      <c r="C132" s="53" t="s">
        <v>34</v>
      </c>
      <c r="D132" s="38" t="s">
        <v>50</v>
      </c>
      <c r="E132" s="39">
        <v>0</v>
      </c>
      <c r="H132" s="7"/>
      <c r="J132" s="7"/>
      <c r="W132" s="33"/>
    </row>
    <row r="133" spans="2:27" ht="15" customHeight="1" x14ac:dyDescent="0.3">
      <c r="B133" s="35">
        <f>+B132+0.0001</f>
        <v>3.0106000000000011</v>
      </c>
      <c r="C133" s="53" t="s">
        <v>38</v>
      </c>
      <c r="D133" s="38" t="s">
        <v>57</v>
      </c>
      <c r="E133" s="39">
        <v>0</v>
      </c>
      <c r="H133" s="7"/>
      <c r="J133" s="7"/>
      <c r="W133" s="33"/>
    </row>
    <row r="134" spans="2:27" ht="15" customHeight="1" x14ac:dyDescent="0.3">
      <c r="B134" s="40">
        <f>+B99+0.01</f>
        <v>3.0199999999999996</v>
      </c>
      <c r="C134" s="49" t="s">
        <v>74</v>
      </c>
      <c r="D134" s="41"/>
      <c r="E134" s="42"/>
      <c r="H134" s="7"/>
      <c r="J134" s="7"/>
      <c r="W134" s="33"/>
    </row>
    <row r="135" spans="2:27" ht="15" customHeight="1" x14ac:dyDescent="0.3">
      <c r="B135" s="35">
        <f>+B134+0.0001</f>
        <v>3.0200999999999998</v>
      </c>
      <c r="C135" s="52" t="s">
        <v>75</v>
      </c>
      <c r="D135" s="21"/>
      <c r="E135" s="22"/>
      <c r="H135" s="7"/>
      <c r="J135" s="7"/>
      <c r="W135" s="33"/>
    </row>
    <row r="136" spans="2:27" ht="15" customHeight="1" x14ac:dyDescent="0.3">
      <c r="B136" s="27">
        <f>B135+0.000001</f>
        <v>3.0201009999999999</v>
      </c>
      <c r="C136" s="50" t="s">
        <v>30</v>
      </c>
      <c r="D136" s="21" t="s">
        <v>57</v>
      </c>
      <c r="E136" s="22">
        <v>0</v>
      </c>
      <c r="G136" s="8" t="s">
        <v>88</v>
      </c>
      <c r="H136" s="7"/>
      <c r="J136" s="7"/>
      <c r="W136" s="33"/>
    </row>
    <row r="137" spans="2:27" ht="15" customHeight="1" x14ac:dyDescent="0.3">
      <c r="B137" s="27">
        <f t="shared" ref="B137:B144" si="11">B136+0.000001</f>
        <v>3.0201020000000001</v>
      </c>
      <c r="C137" s="50" t="s">
        <v>58</v>
      </c>
      <c r="D137" s="21" t="s">
        <v>59</v>
      </c>
      <c r="E137" s="22">
        <v>0</v>
      </c>
      <c r="G137" s="8" t="s">
        <v>16</v>
      </c>
      <c r="H137" s="7"/>
      <c r="J137" s="7"/>
      <c r="W137" s="33"/>
    </row>
    <row r="138" spans="2:27" ht="15" customHeight="1" x14ac:dyDescent="0.3">
      <c r="B138" s="27">
        <f t="shared" si="11"/>
        <v>3.0201030000000002</v>
      </c>
      <c r="C138" s="50" t="s">
        <v>41</v>
      </c>
      <c r="D138" s="21" t="s">
        <v>59</v>
      </c>
      <c r="E138" s="22">
        <v>0</v>
      </c>
      <c r="G138" s="8" t="s">
        <v>16</v>
      </c>
      <c r="H138" s="7"/>
      <c r="J138" s="7"/>
      <c r="W138" s="33"/>
    </row>
    <row r="139" spans="2:27" ht="15" customHeight="1" x14ac:dyDescent="0.3">
      <c r="B139" s="27">
        <f t="shared" si="11"/>
        <v>3.0201040000000003</v>
      </c>
      <c r="C139" s="50" t="s">
        <v>76</v>
      </c>
      <c r="D139" s="21" t="s">
        <v>60</v>
      </c>
      <c r="E139" s="22">
        <v>0</v>
      </c>
      <c r="G139" s="8" t="s">
        <v>13</v>
      </c>
      <c r="H139" s="7"/>
      <c r="J139" s="7"/>
      <c r="W139" s="33"/>
    </row>
    <row r="140" spans="2:27" ht="15" customHeight="1" x14ac:dyDescent="0.3">
      <c r="B140" s="27">
        <f t="shared" si="11"/>
        <v>3.0201050000000005</v>
      </c>
      <c r="C140" s="50" t="s">
        <v>33</v>
      </c>
      <c r="D140" s="21" t="s">
        <v>60</v>
      </c>
      <c r="E140" s="22">
        <v>0</v>
      </c>
      <c r="G140" s="8" t="s">
        <v>13</v>
      </c>
      <c r="H140" s="7"/>
      <c r="J140" s="7"/>
      <c r="W140" s="33"/>
    </row>
    <row r="141" spans="2:27" ht="15" customHeight="1" x14ac:dyDescent="0.3">
      <c r="B141" s="27">
        <f t="shared" si="11"/>
        <v>3.0201060000000006</v>
      </c>
      <c r="C141" s="50" t="s">
        <v>77</v>
      </c>
      <c r="D141" s="21" t="s">
        <v>60</v>
      </c>
      <c r="E141" s="22">
        <v>0</v>
      </c>
      <c r="G141" s="8" t="s">
        <v>89</v>
      </c>
      <c r="H141" s="7"/>
      <c r="J141" s="7"/>
      <c r="W141" s="33"/>
    </row>
    <row r="142" spans="2:27" ht="15" customHeight="1" x14ac:dyDescent="0.3">
      <c r="B142" s="27">
        <f t="shared" si="11"/>
        <v>3.0201070000000008</v>
      </c>
      <c r="C142" s="50" t="s">
        <v>62</v>
      </c>
      <c r="D142" s="21" t="s">
        <v>59</v>
      </c>
      <c r="E142" s="22">
        <v>0</v>
      </c>
      <c r="G142" s="8" t="s">
        <v>16</v>
      </c>
      <c r="H142" s="7"/>
      <c r="J142" s="7"/>
      <c r="W142" s="33"/>
    </row>
    <row r="143" spans="2:27" ht="15" customHeight="1" x14ac:dyDescent="0.3">
      <c r="B143" s="27">
        <f t="shared" si="11"/>
        <v>3.0201080000000009</v>
      </c>
      <c r="C143" s="50" t="s">
        <v>40</v>
      </c>
      <c r="D143" s="21" t="s">
        <v>59</v>
      </c>
      <c r="E143" s="22">
        <v>0</v>
      </c>
      <c r="H143" s="7"/>
      <c r="J143" s="7"/>
      <c r="W143" s="33"/>
    </row>
    <row r="144" spans="2:27" ht="15" customHeight="1" x14ac:dyDescent="0.3">
      <c r="B144" s="27">
        <f t="shared" si="11"/>
        <v>3.020109000000001</v>
      </c>
      <c r="C144" s="50" t="s">
        <v>28</v>
      </c>
      <c r="D144" s="21" t="s">
        <v>60</v>
      </c>
      <c r="E144" s="22">
        <v>0</v>
      </c>
      <c r="H144" s="7"/>
      <c r="J144" s="7"/>
      <c r="W144" s="33"/>
    </row>
    <row r="145" spans="2:23" ht="15" customHeight="1" x14ac:dyDescent="0.3">
      <c r="B145" s="35">
        <f>+B135+0.0001</f>
        <v>3.0202</v>
      </c>
      <c r="C145" s="52" t="s">
        <v>79</v>
      </c>
      <c r="D145" s="21"/>
      <c r="E145" s="22"/>
      <c r="H145" s="7"/>
      <c r="J145" s="7"/>
      <c r="W145" s="33"/>
    </row>
    <row r="146" spans="2:23" ht="15" customHeight="1" x14ac:dyDescent="0.3">
      <c r="B146" s="27">
        <f>B145+0.000001</f>
        <v>3.0202010000000001</v>
      </c>
      <c r="C146" s="50" t="s">
        <v>92</v>
      </c>
      <c r="D146" s="21" t="s">
        <v>80</v>
      </c>
      <c r="E146" s="22">
        <v>0</v>
      </c>
      <c r="H146" s="7"/>
      <c r="J146" s="7"/>
      <c r="W146" s="33"/>
    </row>
    <row r="147" spans="2:23" ht="15" customHeight="1" x14ac:dyDescent="0.3">
      <c r="B147" s="27">
        <f t="shared" ref="B147:B156" si="12">B146+0.000001</f>
        <v>3.0202020000000003</v>
      </c>
      <c r="C147" s="50" t="s">
        <v>119</v>
      </c>
      <c r="D147" s="21" t="s">
        <v>80</v>
      </c>
      <c r="E147" s="22">
        <v>0</v>
      </c>
      <c r="H147" s="7"/>
      <c r="J147" s="7"/>
      <c r="W147" s="33"/>
    </row>
    <row r="148" spans="2:23" ht="15" customHeight="1" x14ac:dyDescent="0.3">
      <c r="B148" s="27">
        <f t="shared" si="12"/>
        <v>3.0202030000000004</v>
      </c>
      <c r="C148" s="50" t="s">
        <v>81</v>
      </c>
      <c r="D148" s="21" t="s">
        <v>59</v>
      </c>
      <c r="E148" s="22">
        <v>0</v>
      </c>
      <c r="G148" s="8" t="s">
        <v>90</v>
      </c>
      <c r="H148" s="7"/>
      <c r="J148" s="7"/>
      <c r="W148" s="33"/>
    </row>
    <row r="149" spans="2:23" ht="15" customHeight="1" x14ac:dyDescent="0.3">
      <c r="B149" s="27">
        <f t="shared" si="12"/>
        <v>3.0202040000000006</v>
      </c>
      <c r="C149" s="50" t="s">
        <v>82</v>
      </c>
      <c r="D149" s="21" t="s">
        <v>60</v>
      </c>
      <c r="E149" s="22">
        <v>0</v>
      </c>
      <c r="G149" s="8" t="s">
        <v>91</v>
      </c>
      <c r="H149" s="7"/>
      <c r="J149" s="7"/>
      <c r="W149" s="33"/>
    </row>
    <row r="150" spans="2:23" ht="15" customHeight="1" x14ac:dyDescent="0.3">
      <c r="B150" s="27">
        <f t="shared" si="12"/>
        <v>3.0202050000000007</v>
      </c>
      <c r="C150" s="50" t="s">
        <v>62</v>
      </c>
      <c r="D150" s="21" t="s">
        <v>59</v>
      </c>
      <c r="E150" s="22">
        <v>0</v>
      </c>
      <c r="H150" s="7"/>
      <c r="J150" s="7"/>
      <c r="W150" s="33"/>
    </row>
    <row r="151" spans="2:23" ht="15" customHeight="1" x14ac:dyDescent="0.3">
      <c r="B151" s="27">
        <f t="shared" si="12"/>
        <v>3.0202060000000008</v>
      </c>
      <c r="C151" s="50" t="s">
        <v>40</v>
      </c>
      <c r="D151" s="21" t="s">
        <v>59</v>
      </c>
      <c r="E151" s="22">
        <v>0</v>
      </c>
      <c r="H151" s="7"/>
      <c r="J151" s="7"/>
      <c r="W151" s="33"/>
    </row>
    <row r="152" spans="2:23" ht="15" customHeight="1" x14ac:dyDescent="0.3">
      <c r="B152" s="27">
        <f t="shared" si="12"/>
        <v>3.020207000000001</v>
      </c>
      <c r="C152" s="50" t="s">
        <v>109</v>
      </c>
      <c r="D152" s="21" t="s">
        <v>60</v>
      </c>
      <c r="E152" s="22">
        <v>0</v>
      </c>
      <c r="G152" s="8" t="s">
        <v>90</v>
      </c>
      <c r="H152" s="7"/>
      <c r="J152" s="7"/>
      <c r="W152" s="33"/>
    </row>
    <row r="153" spans="2:23" ht="15" customHeight="1" x14ac:dyDescent="0.3">
      <c r="B153" s="27">
        <f t="shared" si="12"/>
        <v>3.0202080000000011</v>
      </c>
      <c r="C153" s="50" t="s">
        <v>110</v>
      </c>
      <c r="D153" s="21" t="s">
        <v>59</v>
      </c>
      <c r="E153" s="22">
        <v>0</v>
      </c>
      <c r="H153" s="7"/>
      <c r="J153" s="7"/>
      <c r="W153" s="33"/>
    </row>
    <row r="154" spans="2:23" ht="15" customHeight="1" x14ac:dyDescent="0.3">
      <c r="B154" s="27">
        <f t="shared" si="12"/>
        <v>3.0202090000000013</v>
      </c>
      <c r="C154" s="50" t="s">
        <v>111</v>
      </c>
      <c r="D154" s="21" t="s">
        <v>59</v>
      </c>
      <c r="E154" s="22">
        <v>0</v>
      </c>
      <c r="G154" s="8" t="s">
        <v>27</v>
      </c>
      <c r="H154" s="7"/>
      <c r="J154" s="7"/>
      <c r="W154" s="33"/>
    </row>
    <row r="155" spans="2:23" ht="15" customHeight="1" x14ac:dyDescent="0.3">
      <c r="B155" s="27">
        <f t="shared" si="12"/>
        <v>3.0202100000000014</v>
      </c>
      <c r="C155" s="50" t="s">
        <v>28</v>
      </c>
      <c r="D155" s="21" t="s">
        <v>60</v>
      </c>
      <c r="E155" s="22">
        <v>0</v>
      </c>
      <c r="H155" s="7"/>
      <c r="J155" s="7"/>
      <c r="W155" s="33"/>
    </row>
    <row r="156" spans="2:23" ht="15" customHeight="1" x14ac:dyDescent="0.3">
      <c r="B156" s="27">
        <f t="shared" si="12"/>
        <v>3.0202110000000015</v>
      </c>
      <c r="C156" s="50" t="s">
        <v>85</v>
      </c>
      <c r="D156" s="21" t="s">
        <v>80</v>
      </c>
      <c r="E156" s="22">
        <v>0</v>
      </c>
      <c r="G156" s="8" t="s">
        <v>12</v>
      </c>
      <c r="H156" s="7"/>
      <c r="J156" s="7"/>
      <c r="W156" s="33"/>
    </row>
    <row r="157" spans="2:23" ht="15" customHeight="1" x14ac:dyDescent="0.3">
      <c r="B157" s="40">
        <f>+B134+0.01</f>
        <v>3.0299999999999994</v>
      </c>
      <c r="C157" s="49" t="s">
        <v>104</v>
      </c>
      <c r="D157" s="41"/>
      <c r="E157" s="42"/>
      <c r="H157" s="7"/>
      <c r="J157" s="7"/>
      <c r="W157" s="33"/>
    </row>
    <row r="158" spans="2:23" ht="15" customHeight="1" x14ac:dyDescent="0.3">
      <c r="B158" s="35">
        <f>B157+0.0001</f>
        <v>3.0300999999999996</v>
      </c>
      <c r="C158" s="52" t="s">
        <v>100</v>
      </c>
      <c r="D158" s="21"/>
      <c r="E158" s="22"/>
      <c r="G158" s="8" t="s">
        <v>22</v>
      </c>
      <c r="H158" s="7"/>
      <c r="J158" s="7"/>
      <c r="W158" s="33"/>
    </row>
    <row r="159" spans="2:23" ht="15" customHeight="1" x14ac:dyDescent="0.3">
      <c r="B159" s="27">
        <f>B158+0.000001</f>
        <v>3.0301009999999997</v>
      </c>
      <c r="C159" s="50" t="s">
        <v>99</v>
      </c>
      <c r="D159" s="21" t="s">
        <v>46</v>
      </c>
      <c r="E159" s="22">
        <v>0</v>
      </c>
      <c r="G159" s="8" t="s">
        <v>13</v>
      </c>
      <c r="H159" s="7"/>
      <c r="J159" s="7"/>
      <c r="W159" s="33"/>
    </row>
    <row r="160" spans="2:23" ht="15" customHeight="1" x14ac:dyDescent="0.3">
      <c r="B160" s="27">
        <f>B159+0.000001</f>
        <v>3.0301019999999999</v>
      </c>
      <c r="C160" s="50" t="s">
        <v>101</v>
      </c>
      <c r="D160" s="21" t="s">
        <v>50</v>
      </c>
      <c r="E160" s="22">
        <v>0</v>
      </c>
      <c r="G160" s="8" t="s">
        <v>14</v>
      </c>
      <c r="H160" s="7"/>
      <c r="J160" s="7"/>
      <c r="W160" s="33"/>
    </row>
    <row r="161" spans="2:23" ht="15" customHeight="1" x14ac:dyDescent="0.3">
      <c r="B161" s="35">
        <f>B158+0.0001</f>
        <v>3.0301999999999998</v>
      </c>
      <c r="C161" s="52" t="s">
        <v>102</v>
      </c>
      <c r="D161" s="21"/>
      <c r="E161" s="22"/>
      <c r="G161" s="8" t="s">
        <v>23</v>
      </c>
      <c r="H161" s="7"/>
      <c r="J161" s="7"/>
      <c r="W161" s="33"/>
    </row>
    <row r="162" spans="2:23" ht="15" customHeight="1" x14ac:dyDescent="0.3">
      <c r="B162" s="27">
        <f>B161+0.000001</f>
        <v>3.0302009999999999</v>
      </c>
      <c r="C162" s="50" t="s">
        <v>103</v>
      </c>
      <c r="D162" s="21" t="s">
        <v>46</v>
      </c>
      <c r="E162" s="22">
        <v>0</v>
      </c>
      <c r="G162" s="8" t="s">
        <v>23</v>
      </c>
      <c r="H162" s="7"/>
      <c r="J162" s="7"/>
      <c r="W162" s="33"/>
    </row>
    <row r="163" spans="2:23" ht="15" customHeight="1" x14ac:dyDescent="0.3">
      <c r="B163" s="16">
        <f>+B98+1</f>
        <v>4</v>
      </c>
      <c r="C163" s="17" t="s">
        <v>95</v>
      </c>
      <c r="D163" s="18"/>
      <c r="E163" s="19"/>
      <c r="H163" s="7"/>
      <c r="J163" s="7"/>
      <c r="W163" s="33"/>
    </row>
    <row r="164" spans="2:23" ht="15" customHeight="1" x14ac:dyDescent="0.3">
      <c r="B164" s="40">
        <f>+B163+0.01</f>
        <v>4.01</v>
      </c>
      <c r="C164" s="49" t="s">
        <v>52</v>
      </c>
      <c r="D164" s="41"/>
      <c r="E164" s="42"/>
      <c r="H164" s="7"/>
      <c r="J164" s="7"/>
      <c r="W164" s="33"/>
    </row>
    <row r="165" spans="2:23" ht="15" customHeight="1" x14ac:dyDescent="0.3">
      <c r="B165" s="35">
        <f>+B164+0.0001</f>
        <v>4.0100999999999996</v>
      </c>
      <c r="C165" s="53" t="s">
        <v>56</v>
      </c>
      <c r="D165" s="36"/>
      <c r="E165" s="37"/>
      <c r="G165" s="8" t="s">
        <v>19</v>
      </c>
      <c r="H165" s="7"/>
      <c r="J165" s="7"/>
      <c r="W165" s="33"/>
    </row>
    <row r="166" spans="2:23" ht="15" customHeight="1" x14ac:dyDescent="0.3">
      <c r="B166" s="27">
        <f>B165+0.000001</f>
        <v>4.0101009999999997</v>
      </c>
      <c r="C166" s="54" t="s">
        <v>30</v>
      </c>
      <c r="D166" s="36" t="s">
        <v>57</v>
      </c>
      <c r="E166" s="22">
        <v>1001.1</v>
      </c>
      <c r="G166" s="8" t="s">
        <v>24</v>
      </c>
      <c r="H166" s="7"/>
      <c r="J166" s="7"/>
      <c r="W166" s="33"/>
    </row>
    <row r="167" spans="2:23" ht="15" customHeight="1" x14ac:dyDescent="0.3">
      <c r="B167" s="27">
        <f t="shared" ref="B167:B177" si="13">B166+0.000001</f>
        <v>4.0101019999999998</v>
      </c>
      <c r="C167" s="54" t="s">
        <v>58</v>
      </c>
      <c r="D167" s="36" t="s">
        <v>59</v>
      </c>
      <c r="E167" s="22">
        <v>88.100000000000009</v>
      </c>
      <c r="G167" s="8" t="s">
        <v>26</v>
      </c>
      <c r="H167" s="7"/>
      <c r="J167" s="7"/>
      <c r="W167" s="33"/>
    </row>
    <row r="168" spans="2:23" ht="15" customHeight="1" x14ac:dyDescent="0.3">
      <c r="B168" s="27">
        <f t="shared" si="13"/>
        <v>4.010103</v>
      </c>
      <c r="C168" s="54" t="s">
        <v>41</v>
      </c>
      <c r="D168" s="36" t="s">
        <v>59</v>
      </c>
      <c r="E168" s="22">
        <v>196.3</v>
      </c>
      <c r="H168" s="7"/>
      <c r="J168" s="7"/>
      <c r="W168" s="33"/>
    </row>
    <row r="169" spans="2:23" ht="15" customHeight="1" x14ac:dyDescent="0.3">
      <c r="B169" s="27">
        <f t="shared" si="13"/>
        <v>4.0101040000000001</v>
      </c>
      <c r="C169" s="50" t="s">
        <v>31</v>
      </c>
      <c r="D169" s="36" t="s">
        <v>60</v>
      </c>
      <c r="E169" s="22">
        <v>7975</v>
      </c>
      <c r="H169" s="7"/>
      <c r="J169" s="7"/>
      <c r="W169" s="33"/>
    </row>
    <row r="170" spans="2:23" ht="15" customHeight="1" x14ac:dyDescent="0.3">
      <c r="B170" s="27">
        <f t="shared" si="13"/>
        <v>4.0101050000000003</v>
      </c>
      <c r="C170" s="50" t="s">
        <v>33</v>
      </c>
      <c r="D170" s="36" t="s">
        <v>60</v>
      </c>
      <c r="E170" s="22">
        <v>469.20000000000005</v>
      </c>
      <c r="G170" s="8" t="s">
        <v>88</v>
      </c>
      <c r="H170" s="7"/>
      <c r="J170" s="7"/>
      <c r="W170" s="33"/>
    </row>
    <row r="171" spans="2:23" ht="15" customHeight="1" x14ac:dyDescent="0.3">
      <c r="B171" s="27">
        <f t="shared" si="13"/>
        <v>4.0101060000000004</v>
      </c>
      <c r="C171" s="50" t="s">
        <v>32</v>
      </c>
      <c r="D171" s="36" t="s">
        <v>60</v>
      </c>
      <c r="E171" s="22">
        <v>938.30000000000007</v>
      </c>
      <c r="G171" s="8" t="s">
        <v>16</v>
      </c>
      <c r="H171" s="7"/>
      <c r="J171" s="7"/>
      <c r="W171" s="33"/>
    </row>
    <row r="172" spans="2:23" ht="15" customHeight="1" x14ac:dyDescent="0.3">
      <c r="B172" s="27">
        <f t="shared" si="13"/>
        <v>4.0101070000000005</v>
      </c>
      <c r="C172" s="50" t="s">
        <v>37</v>
      </c>
      <c r="D172" s="36" t="s">
        <v>60</v>
      </c>
      <c r="E172" s="22">
        <v>4447.8</v>
      </c>
      <c r="G172" s="8" t="s">
        <v>16</v>
      </c>
      <c r="H172" s="7"/>
      <c r="J172" s="7"/>
      <c r="W172" s="33"/>
    </row>
    <row r="173" spans="2:23" ht="15" customHeight="1" x14ac:dyDescent="0.3">
      <c r="B173" s="27">
        <f t="shared" si="13"/>
        <v>4.0101080000000007</v>
      </c>
      <c r="C173" s="54" t="s">
        <v>36</v>
      </c>
      <c r="D173" s="36" t="s">
        <v>60</v>
      </c>
      <c r="E173" s="22">
        <v>4447.8</v>
      </c>
      <c r="G173" s="8" t="s">
        <v>13</v>
      </c>
      <c r="H173" s="7"/>
      <c r="J173" s="7"/>
      <c r="W173" s="33"/>
    </row>
    <row r="174" spans="2:23" ht="15" customHeight="1" x14ac:dyDescent="0.3">
      <c r="B174" s="27">
        <f t="shared" si="13"/>
        <v>4.0101090000000008</v>
      </c>
      <c r="C174" s="54" t="s">
        <v>61</v>
      </c>
      <c r="D174" s="36" t="s">
        <v>59</v>
      </c>
      <c r="E174" s="22">
        <v>3914.1000000000004</v>
      </c>
      <c r="G174" s="8" t="s">
        <v>13</v>
      </c>
      <c r="H174" s="7"/>
      <c r="J174" s="7"/>
      <c r="W174" s="33"/>
    </row>
    <row r="175" spans="2:23" ht="15" customHeight="1" x14ac:dyDescent="0.3">
      <c r="B175" s="27">
        <f t="shared" si="13"/>
        <v>4.010110000000001</v>
      </c>
      <c r="C175" s="50" t="s">
        <v>42</v>
      </c>
      <c r="D175" s="21" t="s">
        <v>59</v>
      </c>
      <c r="E175" s="22">
        <v>4775.3</v>
      </c>
      <c r="G175" s="8" t="s">
        <v>89</v>
      </c>
      <c r="H175" s="7"/>
      <c r="J175" s="7"/>
      <c r="W175" s="33"/>
    </row>
    <row r="176" spans="2:23" ht="15" customHeight="1" x14ac:dyDescent="0.3">
      <c r="B176" s="27">
        <f t="shared" si="13"/>
        <v>4.0101110000000011</v>
      </c>
      <c r="C176" s="50" t="s">
        <v>62</v>
      </c>
      <c r="D176" s="21" t="s">
        <v>59</v>
      </c>
      <c r="E176" s="22">
        <v>4342.6000000000004</v>
      </c>
      <c r="G176" s="8" t="s">
        <v>16</v>
      </c>
      <c r="H176" s="7"/>
      <c r="J176" s="7"/>
      <c r="W176" s="33"/>
    </row>
    <row r="177" spans="2:27" ht="15" customHeight="1" x14ac:dyDescent="0.3">
      <c r="B177" s="27">
        <f t="shared" si="13"/>
        <v>4.0101120000000012</v>
      </c>
      <c r="C177" s="50" t="s">
        <v>40</v>
      </c>
      <c r="D177" s="21" t="s">
        <v>59</v>
      </c>
      <c r="E177" s="22">
        <v>13453.400000000001</v>
      </c>
      <c r="H177" s="7"/>
      <c r="J177" s="7"/>
      <c r="W177" s="33"/>
    </row>
    <row r="178" spans="2:27" ht="15" customHeight="1" x14ac:dyDescent="0.3">
      <c r="B178" s="35">
        <f>+B165+0.0001</f>
        <v>4.0101999999999993</v>
      </c>
      <c r="C178" s="52" t="s">
        <v>29</v>
      </c>
      <c r="D178" s="21"/>
      <c r="E178" s="22"/>
      <c r="H178" s="7"/>
      <c r="J178" s="7"/>
      <c r="W178" s="33"/>
    </row>
    <row r="179" spans="2:27" ht="15" customHeight="1" x14ac:dyDescent="0.3">
      <c r="B179" s="27">
        <f>B178+0.000001</f>
        <v>4.0102009999999995</v>
      </c>
      <c r="C179" s="50" t="s">
        <v>30</v>
      </c>
      <c r="D179" s="21" t="s">
        <v>57</v>
      </c>
      <c r="E179" s="22">
        <v>31179.300000000003</v>
      </c>
      <c r="H179" s="7"/>
      <c r="J179" s="7"/>
      <c r="W179" s="33"/>
    </row>
    <row r="180" spans="2:27" ht="15" customHeight="1" x14ac:dyDescent="0.3">
      <c r="B180" s="27">
        <f t="shared" ref="B180:B185" si="14">B179+0.000001</f>
        <v>4.0102019999999996</v>
      </c>
      <c r="C180" s="50" t="s">
        <v>58</v>
      </c>
      <c r="D180" s="21" t="s">
        <v>59</v>
      </c>
      <c r="E180" s="22">
        <v>5487.6</v>
      </c>
      <c r="G180" s="8" t="s">
        <v>90</v>
      </c>
      <c r="H180" s="7"/>
      <c r="J180" s="7"/>
      <c r="W180" s="33"/>
    </row>
    <row r="181" spans="2:27" ht="15" customHeight="1" x14ac:dyDescent="0.3">
      <c r="B181" s="27">
        <f t="shared" si="14"/>
        <v>4.0102029999999997</v>
      </c>
      <c r="C181" s="50" t="s">
        <v>41</v>
      </c>
      <c r="D181" s="21" t="s">
        <v>59</v>
      </c>
      <c r="E181" s="22">
        <v>13117.2</v>
      </c>
      <c r="G181" s="8" t="s">
        <v>91</v>
      </c>
      <c r="H181" s="7"/>
      <c r="J181" s="7"/>
      <c r="W181" s="33"/>
    </row>
    <row r="182" spans="2:27" ht="15" customHeight="1" x14ac:dyDescent="0.3">
      <c r="B182" s="27">
        <f t="shared" si="14"/>
        <v>4.0102039999999999</v>
      </c>
      <c r="C182" s="50" t="s">
        <v>31</v>
      </c>
      <c r="D182" s="21" t="s">
        <v>60</v>
      </c>
      <c r="E182" s="22">
        <v>77948.2</v>
      </c>
      <c r="H182" s="7"/>
      <c r="J182" s="7"/>
      <c r="W182" s="33"/>
    </row>
    <row r="183" spans="2:27" ht="15" customHeight="1" x14ac:dyDescent="0.3">
      <c r="B183" s="27">
        <f t="shared" si="14"/>
        <v>4.010205</v>
      </c>
      <c r="C183" s="54" t="s">
        <v>71</v>
      </c>
      <c r="D183" s="36" t="s">
        <v>60</v>
      </c>
      <c r="E183" s="37">
        <v>187075.5</v>
      </c>
      <c r="H183" s="7"/>
      <c r="J183" s="7"/>
      <c r="W183" s="33"/>
    </row>
    <row r="184" spans="2:27" ht="15" customHeight="1" x14ac:dyDescent="0.3">
      <c r="B184" s="27">
        <f t="shared" si="14"/>
        <v>4.0102060000000002</v>
      </c>
      <c r="C184" s="54" t="s">
        <v>72</v>
      </c>
      <c r="D184" s="36" t="s">
        <v>47</v>
      </c>
      <c r="E184" s="37">
        <v>5984</v>
      </c>
      <c r="G184" s="8" t="s">
        <v>90</v>
      </c>
      <c r="H184" s="7"/>
      <c r="J184" s="7"/>
      <c r="W184" s="33"/>
    </row>
    <row r="185" spans="2:27" ht="15" customHeight="1" x14ac:dyDescent="0.3">
      <c r="B185" s="27">
        <f t="shared" si="14"/>
        <v>4.0102070000000003</v>
      </c>
      <c r="C185" s="54" t="s">
        <v>73</v>
      </c>
      <c r="D185" s="36" t="s">
        <v>46</v>
      </c>
      <c r="E185" s="37">
        <v>1</v>
      </c>
      <c r="H185" s="7"/>
      <c r="J185" s="7"/>
      <c r="W185" s="33"/>
    </row>
    <row r="186" spans="2:27" ht="15" customHeight="1" x14ac:dyDescent="0.3">
      <c r="B186" s="35">
        <f>+B178+0.0001</f>
        <v>4.0102999999999991</v>
      </c>
      <c r="C186" s="52" t="s">
        <v>106</v>
      </c>
      <c r="D186" s="21"/>
      <c r="E186" s="22"/>
      <c r="H186" s="7"/>
      <c r="J186" s="7"/>
      <c r="Q186" s="48"/>
      <c r="V186" s="48"/>
      <c r="W186" s="47"/>
      <c r="Z186" s="8"/>
      <c r="AA186" s="7"/>
    </row>
    <row r="187" spans="2:27" ht="15" customHeight="1" x14ac:dyDescent="0.3">
      <c r="B187" s="27">
        <f>B186+0.000001</f>
        <v>4.0103009999999992</v>
      </c>
      <c r="C187" s="50" t="s">
        <v>67</v>
      </c>
      <c r="D187" s="21" t="s">
        <v>57</v>
      </c>
      <c r="E187" s="22">
        <v>7000</v>
      </c>
      <c r="H187" s="7"/>
      <c r="J187" s="7"/>
      <c r="Q187" s="48"/>
      <c r="V187" s="48"/>
      <c r="W187" s="47"/>
      <c r="Z187" s="8"/>
      <c r="AA187" s="7"/>
    </row>
    <row r="188" spans="2:27" ht="15" customHeight="1" x14ac:dyDescent="0.3">
      <c r="B188" s="27">
        <f t="shared" ref="B188:B195" si="15">B187+0.000001</f>
        <v>4.0103019999999994</v>
      </c>
      <c r="C188" s="50" t="s">
        <v>68</v>
      </c>
      <c r="D188" s="21" t="s">
        <v>46</v>
      </c>
      <c r="E188" s="22">
        <v>0.25</v>
      </c>
      <c r="H188" s="7"/>
      <c r="J188" s="7"/>
      <c r="Q188" s="48"/>
      <c r="V188" s="48"/>
      <c r="W188" s="47"/>
      <c r="Z188" s="8"/>
      <c r="AA188" s="7"/>
    </row>
    <row r="189" spans="2:27" ht="15" customHeight="1" x14ac:dyDescent="0.3">
      <c r="B189" s="27">
        <f t="shared" si="15"/>
        <v>4.0103029999999995</v>
      </c>
      <c r="C189" s="50" t="s">
        <v>69</v>
      </c>
      <c r="D189" s="21" t="s">
        <v>50</v>
      </c>
      <c r="E189" s="22">
        <v>15.9</v>
      </c>
      <c r="H189" s="7"/>
      <c r="J189" s="7"/>
      <c r="Q189" s="48"/>
      <c r="V189" s="48"/>
      <c r="W189" s="47"/>
      <c r="Z189" s="8"/>
      <c r="AA189" s="7"/>
    </row>
    <row r="190" spans="2:27" ht="15" customHeight="1" x14ac:dyDescent="0.3">
      <c r="B190" s="27">
        <f t="shared" si="15"/>
        <v>4.0103039999999996</v>
      </c>
      <c r="C190" s="50" t="s">
        <v>30</v>
      </c>
      <c r="D190" s="21" t="s">
        <v>57</v>
      </c>
      <c r="E190" s="22">
        <v>350</v>
      </c>
      <c r="H190" s="7"/>
      <c r="J190" s="7"/>
      <c r="Q190" s="48"/>
      <c r="V190" s="48"/>
      <c r="W190" s="47"/>
      <c r="Z190" s="8"/>
      <c r="AA190" s="7"/>
    </row>
    <row r="191" spans="2:27" ht="15" customHeight="1" x14ac:dyDescent="0.3">
      <c r="B191" s="27">
        <f t="shared" si="15"/>
        <v>4.0103049999999998</v>
      </c>
      <c r="C191" s="54" t="s">
        <v>58</v>
      </c>
      <c r="D191" s="21" t="s">
        <v>59</v>
      </c>
      <c r="E191" s="22">
        <v>77</v>
      </c>
      <c r="H191" s="7"/>
      <c r="J191" s="7"/>
      <c r="Q191" s="48"/>
      <c r="V191" s="48"/>
      <c r="W191" s="47"/>
      <c r="Z191" s="8"/>
      <c r="AA191" s="7"/>
    </row>
    <row r="192" spans="2:27" ht="15" customHeight="1" x14ac:dyDescent="0.3">
      <c r="B192" s="27">
        <f t="shared" si="15"/>
        <v>4.0103059999999999</v>
      </c>
      <c r="C192" s="54" t="s">
        <v>41</v>
      </c>
      <c r="D192" s="21" t="s">
        <v>59</v>
      </c>
      <c r="E192" s="22">
        <v>141.57499999999999</v>
      </c>
      <c r="H192" s="7"/>
      <c r="J192" s="7"/>
      <c r="Q192" s="48"/>
      <c r="V192" s="48"/>
      <c r="W192" s="47"/>
      <c r="Z192" s="8"/>
      <c r="AA192" s="7"/>
    </row>
    <row r="193" spans="2:27" ht="15" customHeight="1" x14ac:dyDescent="0.3">
      <c r="B193" s="27">
        <f t="shared" si="15"/>
        <v>4.0103070000000001</v>
      </c>
      <c r="C193" s="54" t="s">
        <v>62</v>
      </c>
      <c r="D193" s="21" t="s">
        <v>59</v>
      </c>
      <c r="E193" s="22">
        <v>924</v>
      </c>
      <c r="H193" s="7"/>
      <c r="J193" s="7"/>
      <c r="Q193" s="48"/>
      <c r="V193" s="48"/>
      <c r="W193" s="47"/>
      <c r="Z193" s="8"/>
      <c r="AA193" s="7"/>
    </row>
    <row r="194" spans="2:27" ht="15" customHeight="1" x14ac:dyDescent="0.3">
      <c r="B194" s="27">
        <f t="shared" si="15"/>
        <v>4.0103080000000002</v>
      </c>
      <c r="C194" s="54" t="s">
        <v>40</v>
      </c>
      <c r="D194" s="21" t="s">
        <v>59</v>
      </c>
      <c r="E194" s="22">
        <v>1046.8500000000001</v>
      </c>
      <c r="H194" s="7"/>
      <c r="J194" s="7"/>
      <c r="Q194" s="48"/>
      <c r="V194" s="48"/>
      <c r="W194" s="47"/>
      <c r="Z194" s="8"/>
      <c r="AA194" s="7"/>
    </row>
    <row r="195" spans="2:27" ht="15" customHeight="1" x14ac:dyDescent="0.3">
      <c r="B195" s="27">
        <f t="shared" si="15"/>
        <v>4.0103090000000003</v>
      </c>
      <c r="C195" s="50" t="s">
        <v>131</v>
      </c>
      <c r="D195" s="21" t="s">
        <v>57</v>
      </c>
      <c r="E195" s="22">
        <v>659024</v>
      </c>
      <c r="H195" s="7"/>
      <c r="J195" s="7"/>
      <c r="Q195" s="48"/>
      <c r="V195" s="48"/>
      <c r="W195" s="47"/>
      <c r="Z195" s="8"/>
      <c r="AA195" s="7"/>
    </row>
    <row r="196" spans="2:27" ht="15" customHeight="1" x14ac:dyDescent="0.3">
      <c r="B196" s="35">
        <f>B186+0.0001</f>
        <v>4.0103999999999989</v>
      </c>
      <c r="C196" s="53" t="s">
        <v>39</v>
      </c>
      <c r="D196" s="38" t="s">
        <v>50</v>
      </c>
      <c r="E196" s="39">
        <v>15.9</v>
      </c>
      <c r="G196" s="8" t="s">
        <v>27</v>
      </c>
      <c r="H196" s="7"/>
      <c r="J196" s="7"/>
      <c r="W196" s="33"/>
    </row>
    <row r="197" spans="2:27" ht="15" customHeight="1" x14ac:dyDescent="0.3">
      <c r="B197" s="35">
        <f>+B196+0.0001</f>
        <v>4.0104999999999986</v>
      </c>
      <c r="C197" s="53" t="s">
        <v>34</v>
      </c>
      <c r="D197" s="38" t="s">
        <v>50</v>
      </c>
      <c r="E197" s="39">
        <v>15.9</v>
      </c>
      <c r="H197" s="7"/>
      <c r="J197" s="7"/>
      <c r="W197" s="33"/>
    </row>
    <row r="198" spans="2:27" ht="15" customHeight="1" x14ac:dyDescent="0.3">
      <c r="B198" s="35">
        <f>+B197+0.0001</f>
        <v>4.0105999999999984</v>
      </c>
      <c r="C198" s="53" t="s">
        <v>38</v>
      </c>
      <c r="D198" s="38" t="s">
        <v>57</v>
      </c>
      <c r="E198" s="39">
        <v>32180.3</v>
      </c>
      <c r="H198" s="7"/>
      <c r="J198" s="7"/>
      <c r="W198" s="33"/>
    </row>
    <row r="199" spans="2:27" ht="15" customHeight="1" x14ac:dyDescent="0.3">
      <c r="B199" s="40">
        <f>+B164+0.01</f>
        <v>4.0199999999999996</v>
      </c>
      <c r="C199" s="49" t="s">
        <v>74</v>
      </c>
      <c r="D199" s="41"/>
      <c r="E199" s="42"/>
      <c r="H199" s="7"/>
      <c r="J199" s="7"/>
      <c r="W199" s="33"/>
    </row>
    <row r="200" spans="2:27" ht="15" customHeight="1" x14ac:dyDescent="0.3">
      <c r="B200" s="35">
        <f>+B199+0.0001</f>
        <v>4.0200999999999993</v>
      </c>
      <c r="C200" s="52" t="s">
        <v>75</v>
      </c>
      <c r="D200" s="21"/>
      <c r="E200" s="22"/>
      <c r="H200" s="7"/>
      <c r="J200" s="7"/>
      <c r="W200" s="33"/>
    </row>
    <row r="201" spans="2:27" ht="15" customHeight="1" x14ac:dyDescent="0.3">
      <c r="B201" s="27">
        <f>B200+0.000001</f>
        <v>4.0201009999999995</v>
      </c>
      <c r="C201" s="50" t="s">
        <v>30</v>
      </c>
      <c r="D201" s="21" t="s">
        <v>57</v>
      </c>
      <c r="E201" s="22">
        <v>3392.1000000000004</v>
      </c>
      <c r="H201" s="7"/>
      <c r="J201" s="7"/>
      <c r="W201" s="33"/>
    </row>
    <row r="202" spans="2:27" ht="15" customHeight="1" collapsed="1" x14ac:dyDescent="0.3">
      <c r="B202" s="27">
        <f t="shared" ref="B202:B209" si="16">B201+0.000001</f>
        <v>4.0201019999999996</v>
      </c>
      <c r="C202" s="50" t="s">
        <v>58</v>
      </c>
      <c r="D202" s="21" t="s">
        <v>59</v>
      </c>
      <c r="E202" s="22">
        <v>597</v>
      </c>
      <c r="H202" s="7"/>
      <c r="J202" s="7"/>
      <c r="W202" s="33"/>
    </row>
    <row r="203" spans="2:27" ht="15" customHeight="1" x14ac:dyDescent="0.3">
      <c r="B203" s="27">
        <f t="shared" si="16"/>
        <v>4.0201029999999998</v>
      </c>
      <c r="C203" s="50" t="s">
        <v>41</v>
      </c>
      <c r="D203" s="21" t="s">
        <v>59</v>
      </c>
      <c r="E203" s="22">
        <v>1167.2</v>
      </c>
      <c r="H203" s="7"/>
      <c r="J203" s="7"/>
      <c r="W203" s="33"/>
    </row>
    <row r="204" spans="2:27" ht="15" customHeight="1" x14ac:dyDescent="0.3">
      <c r="B204" s="27">
        <f t="shared" si="16"/>
        <v>4.0201039999999999</v>
      </c>
      <c r="C204" s="50" t="s">
        <v>76</v>
      </c>
      <c r="D204" s="21" t="s">
        <v>60</v>
      </c>
      <c r="E204" s="22">
        <v>1696.1000000000001</v>
      </c>
      <c r="H204" s="7"/>
      <c r="J204" s="7"/>
      <c r="W204" s="33"/>
    </row>
    <row r="205" spans="2:27" ht="15" customHeight="1" x14ac:dyDescent="0.3">
      <c r="B205" s="27">
        <f t="shared" si="16"/>
        <v>4.020105</v>
      </c>
      <c r="C205" s="50" t="s">
        <v>33</v>
      </c>
      <c r="D205" s="21" t="s">
        <v>60</v>
      </c>
      <c r="E205" s="22">
        <v>2826.7000000000003</v>
      </c>
      <c r="G205" s="8" t="s">
        <v>12</v>
      </c>
      <c r="H205" s="7"/>
      <c r="J205" s="7"/>
      <c r="W205" s="33"/>
    </row>
    <row r="206" spans="2:27" ht="15" customHeight="1" x14ac:dyDescent="0.3">
      <c r="B206" s="27">
        <f t="shared" si="16"/>
        <v>4.0201060000000002</v>
      </c>
      <c r="C206" s="50" t="s">
        <v>77</v>
      </c>
      <c r="D206" s="21" t="s">
        <v>60</v>
      </c>
      <c r="E206" s="22">
        <v>429.6</v>
      </c>
      <c r="G206" s="8" t="s">
        <v>12</v>
      </c>
      <c r="H206" s="7"/>
      <c r="J206" s="7"/>
      <c r="W206" s="33"/>
    </row>
    <row r="207" spans="2:27" ht="15" customHeight="1" x14ac:dyDescent="0.3">
      <c r="B207" s="27">
        <f t="shared" si="16"/>
        <v>4.0201070000000003</v>
      </c>
      <c r="C207" s="50" t="s">
        <v>62</v>
      </c>
      <c r="D207" s="21" t="s">
        <v>59</v>
      </c>
      <c r="E207" s="22">
        <v>4358.2</v>
      </c>
      <c r="G207" s="8" t="s">
        <v>12</v>
      </c>
      <c r="H207" s="7"/>
      <c r="J207" s="7"/>
      <c r="W207" s="33"/>
    </row>
    <row r="208" spans="2:27" ht="15" customHeight="1" x14ac:dyDescent="0.3">
      <c r="B208" s="27">
        <f t="shared" si="16"/>
        <v>4.0201080000000005</v>
      </c>
      <c r="C208" s="50" t="s">
        <v>40</v>
      </c>
      <c r="D208" s="21" t="s">
        <v>59</v>
      </c>
      <c r="E208" s="22">
        <v>17828.2</v>
      </c>
      <c r="H208" s="7"/>
      <c r="J208" s="7"/>
      <c r="W208" s="33"/>
    </row>
    <row r="209" spans="2:26" ht="15" customHeight="1" x14ac:dyDescent="0.3">
      <c r="B209" s="27">
        <f t="shared" si="16"/>
        <v>4.0201090000000006</v>
      </c>
      <c r="C209" s="50" t="s">
        <v>28</v>
      </c>
      <c r="D209" s="21" t="s">
        <v>60</v>
      </c>
      <c r="E209" s="22">
        <v>5969.9000000000005</v>
      </c>
      <c r="H209" s="7"/>
      <c r="J209" s="7"/>
      <c r="W209" s="33"/>
    </row>
    <row r="210" spans="2:26" ht="15" customHeight="1" x14ac:dyDescent="0.3">
      <c r="B210" s="35">
        <f>+B200+0.0001</f>
        <v>4.0201999999999991</v>
      </c>
      <c r="C210" s="52" t="s">
        <v>79</v>
      </c>
      <c r="D210" s="21"/>
      <c r="E210" s="22"/>
      <c r="G210" s="8" t="s">
        <v>13</v>
      </c>
      <c r="H210" s="7"/>
      <c r="J210" s="7"/>
      <c r="W210" s="33"/>
    </row>
    <row r="211" spans="2:26" ht="15" customHeight="1" x14ac:dyDescent="0.3">
      <c r="B211" s="27">
        <f>B210+0.000001</f>
        <v>4.0202009999999992</v>
      </c>
      <c r="C211" s="50" t="s">
        <v>92</v>
      </c>
      <c r="D211" s="21" t="s">
        <v>80</v>
      </c>
      <c r="E211" s="22">
        <v>2390569.2000000002</v>
      </c>
      <c r="G211" s="8" t="s">
        <v>16</v>
      </c>
      <c r="H211" s="7"/>
      <c r="J211" s="7"/>
      <c r="W211" s="33"/>
      <c r="Z211" s="45">
        <f>+E211/2.69</f>
        <v>888687.43494423805</v>
      </c>
    </row>
    <row r="212" spans="2:26" ht="15" customHeight="1" x14ac:dyDescent="0.3">
      <c r="B212" s="27">
        <f t="shared" ref="B212:B222" si="17">B211+0.000001</f>
        <v>4.0202019999999994</v>
      </c>
      <c r="C212" s="50" t="s">
        <v>119</v>
      </c>
      <c r="D212" s="21" t="s">
        <v>80</v>
      </c>
      <c r="E212" s="22">
        <v>1779.9</v>
      </c>
      <c r="H212" s="7"/>
      <c r="J212" s="7"/>
      <c r="W212" s="33"/>
      <c r="Z212" s="45">
        <f>+E212/2.69</f>
        <v>661.67286245353159</v>
      </c>
    </row>
    <row r="213" spans="2:26" ht="15" customHeight="1" x14ac:dyDescent="0.3">
      <c r="B213" s="27">
        <f t="shared" si="17"/>
        <v>4.0202029999999995</v>
      </c>
      <c r="C213" s="50" t="s">
        <v>120</v>
      </c>
      <c r="D213" s="21" t="s">
        <v>80</v>
      </c>
      <c r="E213" s="22">
        <v>79107.900000000009</v>
      </c>
      <c r="H213" s="7"/>
      <c r="J213" s="7"/>
      <c r="W213" s="33"/>
      <c r="Z213" s="45">
        <f>+E213/2.69</f>
        <v>29408.141263940524</v>
      </c>
    </row>
    <row r="214" spans="2:26" ht="15" customHeight="1" x14ac:dyDescent="0.3">
      <c r="B214" s="27">
        <f>B212+0.000001</f>
        <v>4.0202029999999995</v>
      </c>
      <c r="C214" s="50" t="s">
        <v>81</v>
      </c>
      <c r="D214" s="21" t="s">
        <v>59</v>
      </c>
      <c r="E214" s="22">
        <v>5112883.8000000007</v>
      </c>
      <c r="G214" s="8" t="s">
        <v>22</v>
      </c>
      <c r="H214" s="7"/>
      <c r="J214" s="7"/>
      <c r="W214" s="33"/>
    </row>
    <row r="215" spans="2:26" ht="15" customHeight="1" x14ac:dyDescent="0.3">
      <c r="B215" s="27">
        <f t="shared" si="17"/>
        <v>4.0202039999999997</v>
      </c>
      <c r="C215" s="50" t="s">
        <v>82</v>
      </c>
      <c r="D215" s="21" t="s">
        <v>60</v>
      </c>
      <c r="E215" s="22">
        <v>45937.859795000055</v>
      </c>
      <c r="G215" s="8" t="s">
        <v>13</v>
      </c>
      <c r="H215" s="7"/>
      <c r="J215" s="7"/>
      <c r="W215" s="33"/>
    </row>
    <row r="216" spans="2:26" ht="15" customHeight="1" x14ac:dyDescent="0.3">
      <c r="B216" s="27">
        <f t="shared" si="17"/>
        <v>4.0202049999999998</v>
      </c>
      <c r="C216" s="50" t="s">
        <v>62</v>
      </c>
      <c r="D216" s="21" t="s">
        <v>59</v>
      </c>
      <c r="E216" s="22">
        <v>40425.4</v>
      </c>
      <c r="G216" s="8" t="s">
        <v>14</v>
      </c>
      <c r="H216" s="7"/>
      <c r="J216" s="7"/>
      <c r="W216" s="33"/>
    </row>
    <row r="217" spans="2:26" ht="15" customHeight="1" x14ac:dyDescent="0.3">
      <c r="B217" s="27">
        <f t="shared" si="17"/>
        <v>4.0202059999999999</v>
      </c>
      <c r="C217" s="50" t="s">
        <v>40</v>
      </c>
      <c r="D217" s="21" t="s">
        <v>59</v>
      </c>
      <c r="E217" s="22">
        <v>36750.300000000003</v>
      </c>
      <c r="G217" s="8" t="s">
        <v>23</v>
      </c>
      <c r="H217" s="7"/>
      <c r="J217" s="7"/>
      <c r="W217" s="33"/>
    </row>
    <row r="218" spans="2:26" ht="15" customHeight="1" x14ac:dyDescent="0.3">
      <c r="B218" s="27">
        <f t="shared" si="17"/>
        <v>4.0202070000000001</v>
      </c>
      <c r="C218" s="50" t="s">
        <v>109</v>
      </c>
      <c r="D218" s="21" t="s">
        <v>60</v>
      </c>
      <c r="E218" s="22">
        <v>1076987.6018605558</v>
      </c>
      <c r="G218" s="8" t="s">
        <v>23</v>
      </c>
      <c r="H218" s="7"/>
      <c r="J218" s="7"/>
      <c r="W218" s="33"/>
    </row>
    <row r="219" spans="2:26" ht="15" customHeight="1" x14ac:dyDescent="0.3">
      <c r="B219" s="27">
        <f t="shared" si="17"/>
        <v>4.0202080000000002</v>
      </c>
      <c r="C219" s="50" t="s">
        <v>110</v>
      </c>
      <c r="D219" s="21" t="s">
        <v>59</v>
      </c>
      <c r="E219" s="22">
        <v>947749.10000000009</v>
      </c>
      <c r="H219" s="7"/>
      <c r="J219" s="7"/>
      <c r="W219" s="33"/>
    </row>
    <row r="220" spans="2:26" ht="15" customHeight="1" x14ac:dyDescent="0.3">
      <c r="B220" s="27">
        <f t="shared" si="17"/>
        <v>4.0202090000000004</v>
      </c>
      <c r="C220" s="50" t="s">
        <v>111</v>
      </c>
      <c r="D220" s="21" t="s">
        <v>59</v>
      </c>
      <c r="E220" s="22">
        <v>3877155.4000000004</v>
      </c>
      <c r="H220" s="7"/>
      <c r="J220" s="7"/>
      <c r="W220" s="33"/>
    </row>
    <row r="221" spans="2:26" ht="15" customHeight="1" x14ac:dyDescent="0.3">
      <c r="B221" s="27">
        <f t="shared" si="17"/>
        <v>4.0202100000000005</v>
      </c>
      <c r="C221" s="50" t="s">
        <v>28</v>
      </c>
      <c r="D221" s="21" t="s">
        <v>60</v>
      </c>
      <c r="E221" s="22">
        <v>1122925.5</v>
      </c>
      <c r="G221" s="8" t="s">
        <v>19</v>
      </c>
      <c r="H221" s="7"/>
      <c r="J221" s="7"/>
      <c r="W221" s="33"/>
    </row>
    <row r="222" spans="2:26" ht="15" customHeight="1" x14ac:dyDescent="0.3">
      <c r="B222" s="27">
        <f t="shared" si="17"/>
        <v>4.0202110000000006</v>
      </c>
      <c r="C222" s="50" t="s">
        <v>85</v>
      </c>
      <c r="D222" s="21" t="s">
        <v>80</v>
      </c>
      <c r="E222" s="22">
        <v>2471456.9</v>
      </c>
      <c r="G222" s="8" t="s">
        <v>24</v>
      </c>
      <c r="H222" s="7"/>
      <c r="J222" s="7"/>
      <c r="W222" s="33"/>
    </row>
    <row r="223" spans="2:26" ht="15" customHeight="1" x14ac:dyDescent="0.3">
      <c r="B223" s="40">
        <f>+B199+0.01</f>
        <v>4.0299999999999994</v>
      </c>
      <c r="C223" s="49" t="s">
        <v>104</v>
      </c>
      <c r="D223" s="41"/>
      <c r="E223" s="42"/>
      <c r="H223" s="7"/>
      <c r="J223" s="7"/>
      <c r="W223" s="33"/>
    </row>
    <row r="224" spans="2:26" ht="15" customHeight="1" x14ac:dyDescent="0.3">
      <c r="B224" s="35">
        <f>B223+0.0001</f>
        <v>4.0300999999999991</v>
      </c>
      <c r="C224" s="52" t="s">
        <v>100</v>
      </c>
      <c r="D224" s="21"/>
      <c r="E224" s="22"/>
      <c r="H224" s="7"/>
      <c r="J224" s="7"/>
      <c r="W224" s="33"/>
    </row>
    <row r="225" spans="2:23" ht="15" customHeight="1" x14ac:dyDescent="0.3">
      <c r="B225" s="27">
        <f>B224+0.000001</f>
        <v>4.0301009999999993</v>
      </c>
      <c r="C225" s="50" t="s">
        <v>99</v>
      </c>
      <c r="D225" s="21" t="s">
        <v>46</v>
      </c>
      <c r="E225" s="22">
        <v>1</v>
      </c>
      <c r="G225" s="8" t="s">
        <v>90</v>
      </c>
      <c r="H225" s="7"/>
      <c r="J225" s="7"/>
      <c r="W225" s="33"/>
    </row>
    <row r="226" spans="2:23" ht="15" customHeight="1" x14ac:dyDescent="0.3">
      <c r="B226" s="27">
        <f>B225+0.000001</f>
        <v>4.0301019999999994</v>
      </c>
      <c r="C226" s="50" t="s">
        <v>101</v>
      </c>
      <c r="D226" s="21" t="s">
        <v>50</v>
      </c>
      <c r="E226" s="22">
        <v>15.9</v>
      </c>
      <c r="G226" s="8" t="s">
        <v>91</v>
      </c>
      <c r="H226" s="7"/>
      <c r="J226" s="7"/>
      <c r="W226" s="33"/>
    </row>
    <row r="227" spans="2:23" ht="15" customHeight="1" x14ac:dyDescent="0.3">
      <c r="B227" s="35">
        <f>B224+0.0001</f>
        <v>4.0301999999999989</v>
      </c>
      <c r="C227" s="52" t="s">
        <v>102</v>
      </c>
      <c r="D227" s="21"/>
      <c r="E227" s="22"/>
      <c r="H227" s="7"/>
      <c r="J227" s="7"/>
      <c r="W227" s="33"/>
    </row>
    <row r="228" spans="2:23" ht="15" customHeight="1" x14ac:dyDescent="0.3">
      <c r="B228" s="27">
        <f>B227+0.000001</f>
        <v>4.030200999999999</v>
      </c>
      <c r="C228" s="50" t="s">
        <v>103</v>
      </c>
      <c r="D228" s="21" t="s">
        <v>46</v>
      </c>
      <c r="E228" s="22">
        <v>1</v>
      </c>
      <c r="H228" s="7"/>
      <c r="J228" s="7"/>
      <c r="W228" s="33"/>
    </row>
    <row r="229" spans="2:23" ht="15" customHeight="1" x14ac:dyDescent="0.3">
      <c r="B229" s="16">
        <f>+B163+1</f>
        <v>5</v>
      </c>
      <c r="C229" s="17" t="s">
        <v>108</v>
      </c>
      <c r="D229" s="18"/>
      <c r="E229" s="19"/>
      <c r="G229" s="8" t="s">
        <v>90</v>
      </c>
      <c r="H229" s="7"/>
      <c r="J229" s="7"/>
      <c r="W229" s="33"/>
    </row>
    <row r="230" spans="2:23" ht="15" customHeight="1" x14ac:dyDescent="0.3">
      <c r="B230" s="40">
        <f>+B229+0.01</f>
        <v>5.01</v>
      </c>
      <c r="C230" s="49" t="s">
        <v>52</v>
      </c>
      <c r="D230" s="41"/>
      <c r="E230" s="42"/>
      <c r="H230" s="7"/>
      <c r="J230" s="7"/>
      <c r="W230" s="33"/>
    </row>
    <row r="231" spans="2:23" ht="15" customHeight="1" x14ac:dyDescent="0.3">
      <c r="B231" s="35">
        <f>+B230+0.0001</f>
        <v>5.0100999999999996</v>
      </c>
      <c r="C231" s="53" t="s">
        <v>56</v>
      </c>
      <c r="D231" s="36"/>
      <c r="E231" s="37"/>
      <c r="G231" s="8" t="s">
        <v>27</v>
      </c>
      <c r="H231" s="7"/>
      <c r="J231" s="7"/>
      <c r="W231" s="33"/>
    </row>
    <row r="232" spans="2:23" ht="15" customHeight="1" x14ac:dyDescent="0.3">
      <c r="B232" s="27">
        <f>B231+0.000001</f>
        <v>5.0101009999999997</v>
      </c>
      <c r="C232" s="54" t="s">
        <v>30</v>
      </c>
      <c r="D232" s="36" t="s">
        <v>57</v>
      </c>
      <c r="E232" s="22">
        <v>0</v>
      </c>
      <c r="H232" s="7"/>
      <c r="J232" s="7"/>
      <c r="W232" s="33"/>
    </row>
    <row r="233" spans="2:23" ht="15" customHeight="1" x14ac:dyDescent="0.3">
      <c r="B233" s="27">
        <f t="shared" ref="B233:B243" si="18">B232+0.000001</f>
        <v>5.0101019999999998</v>
      </c>
      <c r="C233" s="54" t="s">
        <v>58</v>
      </c>
      <c r="D233" s="36" t="s">
        <v>59</v>
      </c>
      <c r="E233" s="22">
        <v>0</v>
      </c>
      <c r="H233" s="7"/>
      <c r="J233" s="7"/>
      <c r="W233" s="33"/>
    </row>
    <row r="234" spans="2:23" ht="15" customHeight="1" x14ac:dyDescent="0.3">
      <c r="B234" s="27">
        <f t="shared" si="18"/>
        <v>5.010103</v>
      </c>
      <c r="C234" s="50" t="s">
        <v>41</v>
      </c>
      <c r="D234" s="21" t="s">
        <v>59</v>
      </c>
      <c r="E234" s="37">
        <v>0</v>
      </c>
      <c r="H234" s="7"/>
      <c r="J234" s="7"/>
      <c r="W234" s="33"/>
    </row>
    <row r="235" spans="2:23" ht="15" customHeight="1" x14ac:dyDescent="0.3">
      <c r="B235" s="27">
        <f t="shared" si="18"/>
        <v>5.0101040000000001</v>
      </c>
      <c r="C235" s="50" t="s">
        <v>31</v>
      </c>
      <c r="D235" s="21" t="s">
        <v>60</v>
      </c>
      <c r="E235" s="37">
        <v>0</v>
      </c>
      <c r="H235" s="7"/>
      <c r="J235" s="7"/>
      <c r="W235" s="33"/>
    </row>
    <row r="236" spans="2:23" ht="15" customHeight="1" collapsed="1" x14ac:dyDescent="0.3">
      <c r="B236" s="27">
        <f t="shared" si="18"/>
        <v>5.0101050000000003</v>
      </c>
      <c r="C236" s="50" t="s">
        <v>33</v>
      </c>
      <c r="D236" s="21" t="s">
        <v>60</v>
      </c>
      <c r="E236" s="37">
        <v>0</v>
      </c>
      <c r="H236" s="7"/>
      <c r="J236" s="7"/>
      <c r="W236" s="33"/>
    </row>
    <row r="237" spans="2:23" ht="15" customHeight="1" x14ac:dyDescent="0.3">
      <c r="B237" s="27">
        <f t="shared" si="18"/>
        <v>5.0101060000000004</v>
      </c>
      <c r="C237" s="50" t="s">
        <v>32</v>
      </c>
      <c r="D237" s="21" t="s">
        <v>60</v>
      </c>
      <c r="E237" s="37">
        <v>0</v>
      </c>
      <c r="H237" s="7"/>
      <c r="J237" s="7"/>
      <c r="W237" s="33"/>
    </row>
    <row r="238" spans="2:23" ht="15" customHeight="1" x14ac:dyDescent="0.3">
      <c r="B238" s="27">
        <f t="shared" si="18"/>
        <v>5.0101070000000005</v>
      </c>
      <c r="C238" s="50" t="s">
        <v>37</v>
      </c>
      <c r="D238" s="21" t="s">
        <v>60</v>
      </c>
      <c r="E238" s="37">
        <v>0</v>
      </c>
      <c r="H238" s="7"/>
      <c r="J238" s="7"/>
      <c r="W238" s="33"/>
    </row>
    <row r="239" spans="2:23" ht="15" customHeight="1" x14ac:dyDescent="0.3">
      <c r="B239" s="27">
        <f t="shared" si="18"/>
        <v>5.0101080000000007</v>
      </c>
      <c r="C239" s="50" t="s">
        <v>36</v>
      </c>
      <c r="D239" s="21" t="s">
        <v>60</v>
      </c>
      <c r="E239" s="37">
        <v>0</v>
      </c>
      <c r="G239" s="8" t="s">
        <v>12</v>
      </c>
      <c r="H239" s="7"/>
      <c r="J239" s="7"/>
      <c r="W239" s="33"/>
    </row>
    <row r="240" spans="2:23" ht="15" customHeight="1" x14ac:dyDescent="0.3">
      <c r="B240" s="27">
        <f t="shared" si="18"/>
        <v>5.0101090000000008</v>
      </c>
      <c r="C240" s="50" t="s">
        <v>61</v>
      </c>
      <c r="D240" s="21" t="s">
        <v>59</v>
      </c>
      <c r="E240" s="37">
        <v>0</v>
      </c>
      <c r="G240" s="8" t="s">
        <v>12</v>
      </c>
      <c r="H240" s="7"/>
      <c r="J240" s="7"/>
      <c r="W240" s="33"/>
    </row>
    <row r="241" spans="2:27" ht="15" customHeight="1" x14ac:dyDescent="0.3">
      <c r="B241" s="27">
        <f t="shared" si="18"/>
        <v>5.010110000000001</v>
      </c>
      <c r="C241" s="54" t="s">
        <v>42</v>
      </c>
      <c r="D241" s="36" t="s">
        <v>59</v>
      </c>
      <c r="E241" s="37">
        <v>0</v>
      </c>
      <c r="G241" s="8" t="s">
        <v>12</v>
      </c>
      <c r="H241" s="7"/>
      <c r="J241" s="7"/>
      <c r="W241" s="33"/>
    </row>
    <row r="242" spans="2:27" ht="15" customHeight="1" x14ac:dyDescent="0.3">
      <c r="B242" s="27">
        <f t="shared" si="18"/>
        <v>5.0101110000000011</v>
      </c>
      <c r="C242" s="54" t="s">
        <v>62</v>
      </c>
      <c r="D242" s="36" t="s">
        <v>59</v>
      </c>
      <c r="E242" s="37">
        <v>0</v>
      </c>
      <c r="G242" s="8" t="s">
        <v>13</v>
      </c>
      <c r="H242" s="7"/>
      <c r="J242" s="7"/>
      <c r="W242" s="33"/>
    </row>
    <row r="243" spans="2:27" ht="15" customHeight="1" x14ac:dyDescent="0.3">
      <c r="B243" s="27">
        <f t="shared" si="18"/>
        <v>5.0101120000000012</v>
      </c>
      <c r="C243" s="54" t="s">
        <v>40</v>
      </c>
      <c r="D243" s="36" t="s">
        <v>59</v>
      </c>
      <c r="E243" s="37">
        <v>0</v>
      </c>
      <c r="G243" s="8" t="s">
        <v>13</v>
      </c>
      <c r="H243" s="7"/>
      <c r="J243" s="7"/>
      <c r="W243" s="33"/>
    </row>
    <row r="244" spans="2:27" ht="15" customHeight="1" x14ac:dyDescent="0.3">
      <c r="B244" s="35">
        <f>+B231+0.0001</f>
        <v>5.0101999999999993</v>
      </c>
      <c r="C244" s="53" t="s">
        <v>29</v>
      </c>
      <c r="D244" s="36"/>
      <c r="E244" s="37">
        <v>0</v>
      </c>
      <c r="G244" s="8" t="s">
        <v>13</v>
      </c>
      <c r="H244" s="7"/>
      <c r="J244" s="7"/>
      <c r="W244" s="33"/>
    </row>
    <row r="245" spans="2:27" ht="15" customHeight="1" x14ac:dyDescent="0.3">
      <c r="B245" s="27">
        <f>B244+0.000001</f>
        <v>5.0102009999999995</v>
      </c>
      <c r="C245" s="54" t="s">
        <v>30</v>
      </c>
      <c r="D245" s="36" t="s">
        <v>57</v>
      </c>
      <c r="E245" s="37">
        <v>0</v>
      </c>
      <c r="G245" s="8" t="s">
        <v>14</v>
      </c>
      <c r="H245" s="7"/>
      <c r="J245" s="7"/>
      <c r="W245" s="33"/>
    </row>
    <row r="246" spans="2:27" ht="15" customHeight="1" x14ac:dyDescent="0.3">
      <c r="B246" s="27">
        <f t="shared" ref="B246:B251" si="19">B245+0.000001</f>
        <v>5.0102019999999996</v>
      </c>
      <c r="C246" s="54" t="s">
        <v>58</v>
      </c>
      <c r="D246" s="36" t="s">
        <v>59</v>
      </c>
      <c r="E246" s="37">
        <v>0</v>
      </c>
      <c r="G246" s="8" t="s">
        <v>15</v>
      </c>
      <c r="H246" s="7"/>
      <c r="J246" s="7"/>
      <c r="W246" s="33"/>
    </row>
    <row r="247" spans="2:27" ht="15" customHeight="1" x14ac:dyDescent="0.3">
      <c r="B247" s="27">
        <f t="shared" si="19"/>
        <v>5.0102029999999997</v>
      </c>
      <c r="C247" s="54" t="s">
        <v>41</v>
      </c>
      <c r="D247" s="36" t="s">
        <v>59</v>
      </c>
      <c r="E247" s="37">
        <v>0</v>
      </c>
      <c r="G247" s="8" t="s">
        <v>16</v>
      </c>
      <c r="H247" s="7"/>
      <c r="J247" s="7"/>
      <c r="W247" s="33"/>
    </row>
    <row r="248" spans="2:27" ht="15" customHeight="1" x14ac:dyDescent="0.3">
      <c r="B248" s="27">
        <f t="shared" si="19"/>
        <v>5.0102039999999999</v>
      </c>
      <c r="C248" s="54" t="s">
        <v>31</v>
      </c>
      <c r="D248" s="36" t="s">
        <v>60</v>
      </c>
      <c r="E248" s="37">
        <v>0</v>
      </c>
      <c r="G248" s="8" t="s">
        <v>16</v>
      </c>
      <c r="H248" s="7"/>
      <c r="J248" s="7"/>
      <c r="W248" s="33"/>
    </row>
    <row r="249" spans="2:27" ht="15" customHeight="1" x14ac:dyDescent="0.3">
      <c r="B249" s="27">
        <f t="shared" si="19"/>
        <v>5.010205</v>
      </c>
      <c r="C249" s="54" t="s">
        <v>71</v>
      </c>
      <c r="D249" s="36" t="s">
        <v>60</v>
      </c>
      <c r="E249" s="37">
        <v>0</v>
      </c>
      <c r="G249" s="8" t="s">
        <v>16</v>
      </c>
      <c r="H249" s="7"/>
      <c r="J249" s="7"/>
      <c r="W249" s="33"/>
    </row>
    <row r="250" spans="2:27" ht="15" customHeight="1" x14ac:dyDescent="0.3">
      <c r="B250" s="27">
        <f t="shared" si="19"/>
        <v>5.0102060000000002</v>
      </c>
      <c r="C250" s="54" t="s">
        <v>72</v>
      </c>
      <c r="D250" s="36" t="s">
        <v>47</v>
      </c>
      <c r="E250" s="37">
        <v>0</v>
      </c>
      <c r="G250" s="8" t="s">
        <v>16</v>
      </c>
      <c r="H250" s="7"/>
      <c r="J250" s="7"/>
      <c r="W250" s="33"/>
    </row>
    <row r="251" spans="2:27" ht="15" customHeight="1" x14ac:dyDescent="0.3">
      <c r="B251" s="27">
        <f t="shared" si="19"/>
        <v>5.0102070000000003</v>
      </c>
      <c r="C251" s="54" t="s">
        <v>73</v>
      </c>
      <c r="D251" s="36" t="s">
        <v>46</v>
      </c>
      <c r="E251" s="37">
        <v>0</v>
      </c>
      <c r="H251" s="7"/>
      <c r="J251" s="7"/>
      <c r="W251" s="33"/>
    </row>
    <row r="252" spans="2:27" ht="15" customHeight="1" x14ac:dyDescent="0.3">
      <c r="B252" s="35">
        <f>+B244+0.0001</f>
        <v>5.0102999999999991</v>
      </c>
      <c r="C252" s="53" t="s">
        <v>106</v>
      </c>
      <c r="D252" s="21"/>
      <c r="E252" s="22"/>
      <c r="H252" s="7"/>
      <c r="J252" s="7"/>
      <c r="Q252" s="48"/>
      <c r="V252" s="48"/>
      <c r="W252" s="47"/>
      <c r="Z252" s="8"/>
      <c r="AA252" s="7"/>
    </row>
    <row r="253" spans="2:27" ht="15" customHeight="1" x14ac:dyDescent="0.3">
      <c r="B253" s="27">
        <f>B252+0.000001</f>
        <v>5.0103009999999992</v>
      </c>
      <c r="C253" s="54" t="s">
        <v>67</v>
      </c>
      <c r="D253" s="21" t="s">
        <v>57</v>
      </c>
      <c r="E253" s="22">
        <v>0</v>
      </c>
      <c r="H253" s="7"/>
      <c r="J253" s="7"/>
      <c r="Q253" s="48"/>
      <c r="V253" s="48"/>
      <c r="W253" s="47"/>
      <c r="Z253" s="8"/>
      <c r="AA253" s="7"/>
    </row>
    <row r="254" spans="2:27" ht="15" customHeight="1" x14ac:dyDescent="0.3">
      <c r="B254" s="27">
        <f t="shared" ref="B254:B261" si="20">B253+0.000001</f>
        <v>5.0103019999999994</v>
      </c>
      <c r="C254" s="54" t="s">
        <v>68</v>
      </c>
      <c r="D254" s="21" t="s">
        <v>46</v>
      </c>
      <c r="E254" s="22">
        <v>0</v>
      </c>
      <c r="H254" s="7"/>
      <c r="J254" s="7"/>
      <c r="Q254" s="48"/>
      <c r="V254" s="48"/>
      <c r="W254" s="47"/>
      <c r="Z254" s="8"/>
      <c r="AA254" s="7"/>
    </row>
    <row r="255" spans="2:27" ht="15" customHeight="1" x14ac:dyDescent="0.3">
      <c r="B255" s="27">
        <f t="shared" si="20"/>
        <v>5.0103029999999995</v>
      </c>
      <c r="C255" s="54" t="s">
        <v>69</v>
      </c>
      <c r="D255" s="21" t="s">
        <v>50</v>
      </c>
      <c r="E255" s="22">
        <v>0</v>
      </c>
      <c r="H255" s="7"/>
      <c r="J255" s="7"/>
      <c r="Q255" s="48"/>
      <c r="V255" s="48"/>
      <c r="W255" s="47"/>
      <c r="Z255" s="8"/>
      <c r="AA255" s="7"/>
    </row>
    <row r="256" spans="2:27" ht="15" customHeight="1" x14ac:dyDescent="0.3">
      <c r="B256" s="27">
        <f t="shared" si="20"/>
        <v>5.0103039999999996</v>
      </c>
      <c r="C256" s="54" t="s">
        <v>30</v>
      </c>
      <c r="D256" s="21" t="s">
        <v>57</v>
      </c>
      <c r="E256" s="22">
        <v>0</v>
      </c>
      <c r="H256" s="7"/>
      <c r="J256" s="7"/>
      <c r="Q256" s="48"/>
      <c r="V256" s="48"/>
      <c r="W256" s="47"/>
      <c r="Z256" s="8"/>
      <c r="AA256" s="7"/>
    </row>
    <row r="257" spans="2:27" ht="15" customHeight="1" x14ac:dyDescent="0.3">
      <c r="B257" s="27">
        <f t="shared" si="20"/>
        <v>5.0103049999999998</v>
      </c>
      <c r="C257" s="54" t="s">
        <v>58</v>
      </c>
      <c r="D257" s="21" t="s">
        <v>59</v>
      </c>
      <c r="E257" s="22">
        <v>0</v>
      </c>
      <c r="H257" s="7"/>
      <c r="J257" s="7"/>
      <c r="Q257" s="48"/>
      <c r="V257" s="48"/>
      <c r="W257" s="47"/>
      <c r="Z257" s="8"/>
      <c r="AA257" s="7"/>
    </row>
    <row r="258" spans="2:27" ht="15" customHeight="1" x14ac:dyDescent="0.3">
      <c r="B258" s="27">
        <f t="shared" si="20"/>
        <v>5.0103059999999999</v>
      </c>
      <c r="C258" s="54" t="s">
        <v>41</v>
      </c>
      <c r="D258" s="21" t="s">
        <v>59</v>
      </c>
      <c r="E258" s="22">
        <v>0</v>
      </c>
      <c r="H258" s="7"/>
      <c r="J258" s="7"/>
      <c r="Q258" s="48"/>
      <c r="V258" s="48"/>
      <c r="W258" s="47"/>
      <c r="Z258" s="8"/>
      <c r="AA258" s="7"/>
    </row>
    <row r="259" spans="2:27" ht="15" customHeight="1" x14ac:dyDescent="0.3">
      <c r="B259" s="27">
        <f t="shared" si="20"/>
        <v>5.0103070000000001</v>
      </c>
      <c r="C259" s="54" t="s">
        <v>62</v>
      </c>
      <c r="D259" s="21" t="s">
        <v>59</v>
      </c>
      <c r="E259" s="22">
        <v>0</v>
      </c>
      <c r="H259" s="7"/>
      <c r="J259" s="7"/>
      <c r="Q259" s="48"/>
      <c r="V259" s="48"/>
      <c r="W259" s="47"/>
      <c r="Z259" s="8"/>
      <c r="AA259" s="7"/>
    </row>
    <row r="260" spans="2:27" ht="15" customHeight="1" x14ac:dyDescent="0.3">
      <c r="B260" s="27">
        <f t="shared" si="20"/>
        <v>5.0103080000000002</v>
      </c>
      <c r="C260" s="54" t="s">
        <v>40</v>
      </c>
      <c r="D260" s="21" t="s">
        <v>59</v>
      </c>
      <c r="E260" s="22">
        <v>0</v>
      </c>
      <c r="H260" s="7"/>
      <c r="J260" s="7"/>
      <c r="Q260" s="48"/>
      <c r="V260" s="48"/>
      <c r="W260" s="47"/>
      <c r="Z260" s="8"/>
      <c r="AA260" s="7"/>
    </row>
    <row r="261" spans="2:27" ht="15" customHeight="1" x14ac:dyDescent="0.3">
      <c r="B261" s="27">
        <f t="shared" si="20"/>
        <v>5.0103090000000003</v>
      </c>
      <c r="C261" s="54" t="s">
        <v>131</v>
      </c>
      <c r="D261" s="21" t="s">
        <v>57</v>
      </c>
      <c r="E261" s="22">
        <v>0</v>
      </c>
      <c r="H261" s="7"/>
      <c r="J261" s="7"/>
      <c r="Q261" s="48"/>
      <c r="V261" s="48"/>
      <c r="W261" s="47"/>
      <c r="Z261" s="8"/>
      <c r="AA261" s="7"/>
    </row>
    <row r="262" spans="2:27" ht="15" customHeight="1" x14ac:dyDescent="0.3">
      <c r="B262" s="35">
        <f>B252+0.0001</f>
        <v>5.0103999999999989</v>
      </c>
      <c r="C262" s="53" t="s">
        <v>39</v>
      </c>
      <c r="D262" s="38" t="s">
        <v>50</v>
      </c>
      <c r="E262" s="39">
        <v>0</v>
      </c>
      <c r="G262" s="8" t="s">
        <v>22</v>
      </c>
      <c r="H262" s="7"/>
      <c r="J262" s="7"/>
      <c r="W262" s="33"/>
    </row>
    <row r="263" spans="2:27" ht="15" customHeight="1" x14ac:dyDescent="0.3">
      <c r="B263" s="35">
        <f>+B262+0.0001</f>
        <v>5.0104999999999986</v>
      </c>
      <c r="C263" s="53" t="s">
        <v>34</v>
      </c>
      <c r="D263" s="38" t="s">
        <v>50</v>
      </c>
      <c r="E263" s="39">
        <v>0</v>
      </c>
      <c r="G263" s="8" t="s">
        <v>24</v>
      </c>
      <c r="H263" s="7"/>
      <c r="J263" s="7"/>
      <c r="W263" s="33"/>
    </row>
    <row r="264" spans="2:27" ht="15" customHeight="1" x14ac:dyDescent="0.3">
      <c r="B264" s="35">
        <f>+B263+0.0001</f>
        <v>5.0105999999999984</v>
      </c>
      <c r="C264" s="53" t="s">
        <v>38</v>
      </c>
      <c r="D264" s="38" t="s">
        <v>57</v>
      </c>
      <c r="E264" s="39">
        <v>0</v>
      </c>
      <c r="G264" s="8" t="s">
        <v>26</v>
      </c>
      <c r="H264" s="7"/>
      <c r="J264" s="7"/>
      <c r="W264" s="33"/>
    </row>
    <row r="265" spans="2:27" ht="15" customHeight="1" x14ac:dyDescent="0.3">
      <c r="B265" s="40">
        <f>+B230+0.01</f>
        <v>5.0199999999999996</v>
      </c>
      <c r="C265" s="49" t="s">
        <v>74</v>
      </c>
      <c r="D265" s="41"/>
      <c r="E265" s="42"/>
      <c r="H265" s="7"/>
      <c r="J265" s="7"/>
      <c r="W265" s="33"/>
    </row>
    <row r="266" spans="2:27" ht="15" customHeight="1" x14ac:dyDescent="0.3">
      <c r="B266" s="35">
        <f>+B265+0.0001</f>
        <v>5.0200999999999993</v>
      </c>
      <c r="C266" s="52" t="s">
        <v>75</v>
      </c>
      <c r="D266" s="21"/>
      <c r="E266" s="22"/>
      <c r="H266" s="7"/>
      <c r="J266" s="7"/>
      <c r="W266" s="33"/>
    </row>
    <row r="267" spans="2:27" ht="15" customHeight="1" x14ac:dyDescent="0.3">
      <c r="B267" s="27">
        <f>B266+0.000001</f>
        <v>5.0201009999999995</v>
      </c>
      <c r="C267" s="50" t="s">
        <v>30</v>
      </c>
      <c r="D267" s="21" t="s">
        <v>57</v>
      </c>
      <c r="E267" s="22">
        <v>0</v>
      </c>
      <c r="G267" s="8" t="s">
        <v>13</v>
      </c>
      <c r="H267" s="7"/>
      <c r="J267" s="7"/>
      <c r="W267" s="33"/>
    </row>
    <row r="268" spans="2:27" ht="15" customHeight="1" x14ac:dyDescent="0.3">
      <c r="B268" s="27">
        <f t="shared" ref="B268:B275" si="21">B267+0.000001</f>
        <v>5.0201019999999996</v>
      </c>
      <c r="C268" s="50" t="s">
        <v>58</v>
      </c>
      <c r="D268" s="21" t="s">
        <v>59</v>
      </c>
      <c r="E268" s="22">
        <v>0</v>
      </c>
      <c r="G268" s="8" t="s">
        <v>13</v>
      </c>
      <c r="H268" s="7"/>
      <c r="J268" s="7"/>
      <c r="W268" s="33"/>
    </row>
    <row r="269" spans="2:27" ht="15" customHeight="1" x14ac:dyDescent="0.3">
      <c r="B269" s="27">
        <f t="shared" si="21"/>
        <v>5.0201029999999998</v>
      </c>
      <c r="C269" s="50" t="s">
        <v>41</v>
      </c>
      <c r="D269" s="21" t="s">
        <v>59</v>
      </c>
      <c r="E269" s="22">
        <v>0</v>
      </c>
      <c r="G269" s="8" t="s">
        <v>16</v>
      </c>
      <c r="H269" s="7"/>
      <c r="J269" s="7"/>
      <c r="W269" s="33"/>
    </row>
    <row r="270" spans="2:27" ht="15" customHeight="1" x14ac:dyDescent="0.3">
      <c r="B270" s="27">
        <f t="shared" si="21"/>
        <v>5.0201039999999999</v>
      </c>
      <c r="C270" s="50" t="s">
        <v>76</v>
      </c>
      <c r="D270" s="21" t="s">
        <v>60</v>
      </c>
      <c r="E270" s="22">
        <v>0</v>
      </c>
      <c r="H270" s="7"/>
      <c r="J270" s="7"/>
      <c r="W270" s="33"/>
    </row>
    <row r="271" spans="2:27" ht="15" customHeight="1" x14ac:dyDescent="0.3">
      <c r="B271" s="27">
        <f t="shared" si="21"/>
        <v>5.020105</v>
      </c>
      <c r="C271" s="50" t="s">
        <v>33</v>
      </c>
      <c r="D271" s="21" t="s">
        <v>60</v>
      </c>
      <c r="E271" s="22">
        <v>0</v>
      </c>
      <c r="G271" s="8" t="s">
        <v>90</v>
      </c>
      <c r="H271" s="7"/>
      <c r="J271" s="7"/>
      <c r="W271" s="33"/>
    </row>
    <row r="272" spans="2:27" ht="15" customHeight="1" x14ac:dyDescent="0.3">
      <c r="B272" s="27">
        <f t="shared" si="21"/>
        <v>5.0201060000000002</v>
      </c>
      <c r="C272" s="50" t="s">
        <v>77</v>
      </c>
      <c r="D272" s="21" t="s">
        <v>60</v>
      </c>
      <c r="E272" s="22">
        <v>0</v>
      </c>
      <c r="G272" s="8" t="s">
        <v>91</v>
      </c>
      <c r="H272" s="7"/>
      <c r="J272" s="7"/>
      <c r="W272" s="33"/>
    </row>
    <row r="273" spans="2:23" ht="15" customHeight="1" x14ac:dyDescent="0.3">
      <c r="B273" s="27">
        <f t="shared" si="21"/>
        <v>5.0201070000000003</v>
      </c>
      <c r="C273" s="50" t="s">
        <v>62</v>
      </c>
      <c r="D273" s="21" t="s">
        <v>59</v>
      </c>
      <c r="E273" s="22">
        <v>0</v>
      </c>
      <c r="G273" s="8" t="s">
        <v>90</v>
      </c>
      <c r="H273" s="7"/>
      <c r="J273" s="7"/>
      <c r="W273" s="33"/>
    </row>
    <row r="274" spans="2:23" ht="15" customHeight="1" x14ac:dyDescent="0.3">
      <c r="B274" s="27">
        <f t="shared" si="21"/>
        <v>5.0201080000000005</v>
      </c>
      <c r="C274" s="50" t="s">
        <v>40</v>
      </c>
      <c r="D274" s="21" t="s">
        <v>59</v>
      </c>
      <c r="E274" s="22">
        <v>0</v>
      </c>
      <c r="H274" s="7"/>
      <c r="J274" s="7"/>
      <c r="W274" s="33"/>
    </row>
    <row r="275" spans="2:23" ht="15" customHeight="1" x14ac:dyDescent="0.3">
      <c r="B275" s="27">
        <f t="shared" si="21"/>
        <v>5.0201090000000006</v>
      </c>
      <c r="C275" s="50" t="s">
        <v>28</v>
      </c>
      <c r="D275" s="21" t="s">
        <v>60</v>
      </c>
      <c r="E275" s="22">
        <v>0</v>
      </c>
      <c r="H275" s="7"/>
      <c r="J275" s="7"/>
      <c r="W275" s="33"/>
    </row>
    <row r="276" spans="2:23" ht="15" customHeight="1" x14ac:dyDescent="0.3">
      <c r="B276" s="35">
        <f>+B266+0.0001</f>
        <v>5.0201999999999991</v>
      </c>
      <c r="C276" s="52" t="s">
        <v>79</v>
      </c>
      <c r="D276" s="21"/>
      <c r="E276" s="22"/>
      <c r="H276" s="7"/>
      <c r="J276" s="7"/>
      <c r="W276" s="33"/>
    </row>
    <row r="277" spans="2:23" ht="15" customHeight="1" x14ac:dyDescent="0.3">
      <c r="B277" s="27">
        <f>B276+0.000001</f>
        <v>5.0202009999999992</v>
      </c>
      <c r="C277" s="50" t="s">
        <v>92</v>
      </c>
      <c r="D277" s="21" t="s">
        <v>80</v>
      </c>
      <c r="E277" s="22">
        <v>0</v>
      </c>
      <c r="G277" s="8" t="s">
        <v>90</v>
      </c>
      <c r="H277" s="7"/>
      <c r="J277" s="7"/>
      <c r="W277" s="33"/>
    </row>
    <row r="278" spans="2:23" ht="15" customHeight="1" x14ac:dyDescent="0.3">
      <c r="B278" s="27">
        <f t="shared" ref="B278:B287" si="22">B277+0.000001</f>
        <v>5.0202019999999994</v>
      </c>
      <c r="C278" s="50" t="s">
        <v>119</v>
      </c>
      <c r="D278" s="21" t="s">
        <v>80</v>
      </c>
      <c r="E278" s="22">
        <v>0</v>
      </c>
      <c r="H278" s="7"/>
      <c r="J278" s="7"/>
      <c r="W278" s="33"/>
    </row>
    <row r="279" spans="2:23" ht="15" customHeight="1" x14ac:dyDescent="0.3">
      <c r="B279" s="27">
        <f t="shared" si="22"/>
        <v>5.0202029999999995</v>
      </c>
      <c r="C279" s="50" t="s">
        <v>81</v>
      </c>
      <c r="D279" s="21" t="s">
        <v>59</v>
      </c>
      <c r="E279" s="22">
        <v>0</v>
      </c>
      <c r="G279" s="8" t="s">
        <v>27</v>
      </c>
      <c r="H279" s="7"/>
      <c r="J279" s="7"/>
      <c r="W279" s="33"/>
    </row>
    <row r="280" spans="2:23" ht="15" customHeight="1" x14ac:dyDescent="0.3">
      <c r="B280" s="27">
        <f t="shared" si="22"/>
        <v>5.0202039999999997</v>
      </c>
      <c r="C280" s="50" t="s">
        <v>82</v>
      </c>
      <c r="D280" s="21" t="s">
        <v>60</v>
      </c>
      <c r="E280" s="22">
        <v>0</v>
      </c>
      <c r="H280" s="7"/>
      <c r="J280" s="7"/>
      <c r="W280" s="33"/>
    </row>
    <row r="281" spans="2:23" ht="15" customHeight="1" x14ac:dyDescent="0.3">
      <c r="B281" s="27">
        <f t="shared" si="22"/>
        <v>5.0202049999999998</v>
      </c>
      <c r="C281" s="50" t="s">
        <v>62</v>
      </c>
      <c r="D281" s="21" t="s">
        <v>59</v>
      </c>
      <c r="E281" s="22">
        <v>0</v>
      </c>
      <c r="H281" s="7"/>
      <c r="J281" s="7"/>
      <c r="W281" s="33"/>
    </row>
    <row r="282" spans="2:23" ht="15" customHeight="1" x14ac:dyDescent="0.3">
      <c r="B282" s="27">
        <f t="shared" si="22"/>
        <v>5.0202059999999999</v>
      </c>
      <c r="C282" s="50" t="s">
        <v>40</v>
      </c>
      <c r="D282" s="21" t="s">
        <v>59</v>
      </c>
      <c r="E282" s="22">
        <v>0</v>
      </c>
      <c r="H282" s="7"/>
      <c r="J282" s="7"/>
      <c r="W282" s="33"/>
    </row>
    <row r="283" spans="2:23" ht="15" customHeight="1" x14ac:dyDescent="0.3">
      <c r="B283" s="27">
        <f t="shared" si="22"/>
        <v>5.0202070000000001</v>
      </c>
      <c r="C283" s="50" t="s">
        <v>109</v>
      </c>
      <c r="D283" s="21" t="s">
        <v>60</v>
      </c>
      <c r="E283" s="22">
        <v>0</v>
      </c>
      <c r="H283" s="7"/>
      <c r="J283" s="7"/>
      <c r="W283" s="33"/>
    </row>
    <row r="284" spans="2:23" ht="15" customHeight="1" collapsed="1" x14ac:dyDescent="0.3">
      <c r="B284" s="27">
        <f t="shared" si="22"/>
        <v>5.0202080000000002</v>
      </c>
      <c r="C284" s="50" t="s">
        <v>110</v>
      </c>
      <c r="D284" s="21" t="s">
        <v>59</v>
      </c>
      <c r="E284" s="22">
        <v>0</v>
      </c>
      <c r="H284" s="7"/>
      <c r="J284" s="7"/>
      <c r="W284" s="33"/>
    </row>
    <row r="285" spans="2:23" ht="15" customHeight="1" x14ac:dyDescent="0.3">
      <c r="B285" s="27">
        <f t="shared" si="22"/>
        <v>5.0202090000000004</v>
      </c>
      <c r="C285" s="50" t="s">
        <v>111</v>
      </c>
      <c r="D285" s="21" t="s">
        <v>59</v>
      </c>
      <c r="E285" s="22">
        <v>0</v>
      </c>
      <c r="H285" s="7"/>
      <c r="J285" s="7"/>
      <c r="W285" s="33"/>
    </row>
    <row r="286" spans="2:23" ht="15" customHeight="1" x14ac:dyDescent="0.3">
      <c r="B286" s="27">
        <f t="shared" si="22"/>
        <v>5.0202100000000005</v>
      </c>
      <c r="C286" s="50" t="s">
        <v>28</v>
      </c>
      <c r="D286" s="21" t="s">
        <v>60</v>
      </c>
      <c r="E286" s="22">
        <v>0</v>
      </c>
      <c r="H286" s="7"/>
      <c r="J286" s="7"/>
      <c r="W286" s="33"/>
    </row>
    <row r="287" spans="2:23" ht="15" customHeight="1" x14ac:dyDescent="0.3">
      <c r="B287" s="27">
        <f t="shared" si="22"/>
        <v>5.0202110000000006</v>
      </c>
      <c r="C287" s="50" t="s">
        <v>85</v>
      </c>
      <c r="D287" s="21" t="s">
        <v>80</v>
      </c>
      <c r="E287" s="22">
        <v>0</v>
      </c>
      <c r="G287" s="8" t="s">
        <v>12</v>
      </c>
      <c r="H287" s="7"/>
      <c r="J287" s="7"/>
      <c r="W287" s="33"/>
    </row>
    <row r="288" spans="2:23" ht="15" customHeight="1" x14ac:dyDescent="0.3">
      <c r="B288" s="40">
        <f>+B265+0.01</f>
        <v>5.0299999999999994</v>
      </c>
      <c r="C288" s="49" t="s">
        <v>104</v>
      </c>
      <c r="D288" s="41"/>
      <c r="E288" s="42"/>
      <c r="G288" s="8" t="s">
        <v>16</v>
      </c>
      <c r="H288" s="7"/>
      <c r="J288" s="7"/>
      <c r="W288" s="33"/>
    </row>
    <row r="289" spans="2:23" ht="15" customHeight="1" x14ac:dyDescent="0.3">
      <c r="B289" s="35">
        <f>B288+0.0001</f>
        <v>5.0300999999999991</v>
      </c>
      <c r="C289" s="52" t="s">
        <v>100</v>
      </c>
      <c r="D289" s="21"/>
      <c r="E289" s="22"/>
      <c r="H289" s="7"/>
      <c r="J289" s="7"/>
      <c r="W289" s="33"/>
    </row>
    <row r="290" spans="2:23" ht="15" customHeight="1" x14ac:dyDescent="0.3">
      <c r="B290" s="27">
        <f>B289+0.000001</f>
        <v>5.0301009999999993</v>
      </c>
      <c r="C290" s="50" t="s">
        <v>99</v>
      </c>
      <c r="D290" s="21" t="s">
        <v>46</v>
      </c>
      <c r="E290" s="22">
        <v>0</v>
      </c>
      <c r="G290" s="8" t="s">
        <v>22</v>
      </c>
      <c r="H290" s="7"/>
      <c r="J290" s="7"/>
      <c r="W290" s="33"/>
    </row>
    <row r="291" spans="2:23" ht="15" customHeight="1" x14ac:dyDescent="0.3">
      <c r="B291" s="27">
        <f>B290+0.000001</f>
        <v>5.0301019999999994</v>
      </c>
      <c r="C291" s="50" t="s">
        <v>101</v>
      </c>
      <c r="D291" s="21" t="s">
        <v>50</v>
      </c>
      <c r="E291" s="22">
        <v>0</v>
      </c>
      <c r="G291" s="8" t="s">
        <v>13</v>
      </c>
      <c r="H291" s="7"/>
      <c r="J291" s="7"/>
      <c r="W291" s="33"/>
    </row>
    <row r="292" spans="2:23" ht="15" customHeight="1" x14ac:dyDescent="0.3">
      <c r="B292" s="35">
        <f>B289+0.0001</f>
        <v>5.0301999999999989</v>
      </c>
      <c r="C292" s="52" t="s">
        <v>102</v>
      </c>
      <c r="D292" s="21"/>
      <c r="E292" s="22"/>
      <c r="G292" s="8" t="s">
        <v>14</v>
      </c>
      <c r="H292" s="7"/>
      <c r="J292" s="7"/>
      <c r="W292" s="33"/>
    </row>
    <row r="293" spans="2:23" ht="15" customHeight="1" x14ac:dyDescent="0.3">
      <c r="B293" s="27">
        <f>B292+0.000001</f>
        <v>5.030200999999999</v>
      </c>
      <c r="C293" s="50" t="s">
        <v>103</v>
      </c>
      <c r="D293" s="21" t="s">
        <v>46</v>
      </c>
      <c r="E293" s="22">
        <v>0</v>
      </c>
      <c r="G293" s="8" t="s">
        <v>23</v>
      </c>
      <c r="H293" s="7"/>
      <c r="J293" s="7"/>
      <c r="W293" s="33"/>
    </row>
    <row r="294" spans="2:23" ht="15" customHeight="1" x14ac:dyDescent="0.3">
      <c r="B294" s="16">
        <f>+B229+1</f>
        <v>6</v>
      </c>
      <c r="C294" s="17" t="s">
        <v>96</v>
      </c>
      <c r="D294" s="18"/>
      <c r="E294" s="19"/>
      <c r="G294" s="8" t="s">
        <v>23</v>
      </c>
      <c r="H294" s="7"/>
      <c r="J294" s="7"/>
      <c r="W294" s="33"/>
    </row>
    <row r="295" spans="2:23" ht="15" customHeight="1" x14ac:dyDescent="0.3">
      <c r="B295" s="40">
        <f>+B294+0.01</f>
        <v>6.01</v>
      </c>
      <c r="C295" s="49" t="s">
        <v>52</v>
      </c>
      <c r="D295" s="41"/>
      <c r="E295" s="42"/>
      <c r="H295" s="7"/>
      <c r="J295" s="7"/>
      <c r="W295" s="33"/>
    </row>
    <row r="296" spans="2:23" ht="15" customHeight="1" x14ac:dyDescent="0.3">
      <c r="B296" s="35">
        <f>+B295+0.0001</f>
        <v>6.0100999999999996</v>
      </c>
      <c r="C296" s="53" t="s">
        <v>56</v>
      </c>
      <c r="D296" s="36"/>
      <c r="E296" s="37"/>
      <c r="H296" s="7"/>
      <c r="J296" s="7"/>
      <c r="W296" s="33"/>
    </row>
    <row r="297" spans="2:23" ht="15" customHeight="1" x14ac:dyDescent="0.3">
      <c r="B297" s="27">
        <f>B296+0.000001</f>
        <v>6.0101009999999997</v>
      </c>
      <c r="C297" s="54" t="s">
        <v>30</v>
      </c>
      <c r="D297" s="36" t="s">
        <v>57</v>
      </c>
      <c r="E297" s="37">
        <v>54</v>
      </c>
      <c r="G297" s="8" t="s">
        <v>19</v>
      </c>
      <c r="H297" s="7"/>
      <c r="J297" s="7"/>
      <c r="W297" s="33"/>
    </row>
    <row r="298" spans="2:23" ht="15" customHeight="1" x14ac:dyDescent="0.3">
      <c r="B298" s="27">
        <f t="shared" ref="B298:B308" si="23">B297+0.000001</f>
        <v>6.0101019999999998</v>
      </c>
      <c r="C298" s="50" t="s">
        <v>58</v>
      </c>
      <c r="D298" s="21" t="s">
        <v>59</v>
      </c>
      <c r="E298" s="22">
        <v>4.8000000000000007</v>
      </c>
      <c r="G298" s="8" t="s">
        <v>24</v>
      </c>
      <c r="H298" s="7"/>
      <c r="J298" s="7"/>
      <c r="W298" s="33"/>
    </row>
    <row r="299" spans="2:23" ht="15" customHeight="1" x14ac:dyDescent="0.3">
      <c r="B299" s="27">
        <f t="shared" si="23"/>
        <v>6.010103</v>
      </c>
      <c r="C299" s="50" t="s">
        <v>41</v>
      </c>
      <c r="D299" s="21" t="s">
        <v>59</v>
      </c>
      <c r="E299" s="22">
        <v>2.1</v>
      </c>
      <c r="G299" s="8" t="s">
        <v>25</v>
      </c>
      <c r="H299" s="7"/>
      <c r="J299" s="7"/>
      <c r="W299" s="33"/>
    </row>
    <row r="300" spans="2:23" ht="15" customHeight="1" x14ac:dyDescent="0.3">
      <c r="B300" s="27">
        <f t="shared" si="23"/>
        <v>6.0101040000000001</v>
      </c>
      <c r="C300" s="50" t="s">
        <v>31</v>
      </c>
      <c r="D300" s="21" t="s">
        <v>60</v>
      </c>
      <c r="E300" s="22">
        <v>430.3</v>
      </c>
      <c r="G300" s="8" t="s">
        <v>26</v>
      </c>
      <c r="H300" s="7"/>
      <c r="J300" s="7"/>
      <c r="W300" s="33"/>
    </row>
    <row r="301" spans="2:23" ht="15" customHeight="1" x14ac:dyDescent="0.3">
      <c r="B301" s="27">
        <f t="shared" si="23"/>
        <v>6.0101050000000003</v>
      </c>
      <c r="C301" s="50" t="s">
        <v>33</v>
      </c>
      <c r="D301" s="21" t="s">
        <v>60</v>
      </c>
      <c r="E301" s="22">
        <v>25.400000000000002</v>
      </c>
      <c r="H301" s="7"/>
      <c r="J301" s="7"/>
      <c r="W301" s="33"/>
    </row>
    <row r="302" spans="2:23" ht="15" customHeight="1" x14ac:dyDescent="0.3">
      <c r="B302" s="27">
        <f t="shared" si="23"/>
        <v>6.0101060000000004</v>
      </c>
      <c r="C302" s="50" t="s">
        <v>32</v>
      </c>
      <c r="D302" s="21" t="s">
        <v>60</v>
      </c>
      <c r="E302" s="22">
        <v>50.7</v>
      </c>
      <c r="H302" s="7"/>
      <c r="J302" s="7"/>
      <c r="W302" s="33"/>
    </row>
    <row r="303" spans="2:23" ht="15" customHeight="1" x14ac:dyDescent="0.3">
      <c r="B303" s="27">
        <f t="shared" si="23"/>
        <v>6.0101070000000005</v>
      </c>
      <c r="C303" s="50" t="s">
        <v>37</v>
      </c>
      <c r="D303" s="21" t="s">
        <v>60</v>
      </c>
      <c r="E303" s="22">
        <v>240</v>
      </c>
      <c r="H303" s="7"/>
      <c r="J303" s="7"/>
      <c r="W303" s="33"/>
    </row>
    <row r="304" spans="2:23" ht="15" customHeight="1" x14ac:dyDescent="0.3">
      <c r="B304" s="27">
        <f t="shared" si="23"/>
        <v>6.0101080000000007</v>
      </c>
      <c r="C304" s="50" t="s">
        <v>36</v>
      </c>
      <c r="D304" s="21" t="s">
        <v>60</v>
      </c>
      <c r="E304" s="22">
        <v>240</v>
      </c>
      <c r="G304" s="8" t="s">
        <v>89</v>
      </c>
      <c r="H304" s="7"/>
      <c r="J304" s="7"/>
      <c r="W304" s="33"/>
    </row>
    <row r="305" spans="2:27" ht="15" customHeight="1" x14ac:dyDescent="0.3">
      <c r="B305" s="27">
        <f t="shared" si="23"/>
        <v>6.0101090000000008</v>
      </c>
      <c r="C305" s="50" t="s">
        <v>61</v>
      </c>
      <c r="D305" s="21" t="s">
        <v>59</v>
      </c>
      <c r="E305" s="22">
        <v>211.20000000000002</v>
      </c>
      <c r="H305" s="7"/>
      <c r="J305" s="7"/>
      <c r="W305" s="33"/>
    </row>
    <row r="306" spans="2:27" ht="15" customHeight="1" x14ac:dyDescent="0.3">
      <c r="B306" s="27">
        <f t="shared" si="23"/>
        <v>6.010110000000001</v>
      </c>
      <c r="C306" s="54" t="s">
        <v>42</v>
      </c>
      <c r="D306" s="36" t="s">
        <v>59</v>
      </c>
      <c r="E306" s="37">
        <v>0</v>
      </c>
      <c r="H306" s="7"/>
      <c r="J306" s="7"/>
      <c r="W306" s="33"/>
    </row>
    <row r="307" spans="2:27" ht="15" customHeight="1" x14ac:dyDescent="0.3">
      <c r="B307" s="27">
        <f t="shared" si="23"/>
        <v>6.0101110000000011</v>
      </c>
      <c r="C307" s="54" t="s">
        <v>62</v>
      </c>
      <c r="D307" s="36" t="s">
        <v>59</v>
      </c>
      <c r="E307" s="37">
        <v>234.5</v>
      </c>
      <c r="H307" s="7"/>
      <c r="J307" s="7"/>
      <c r="W307" s="33"/>
    </row>
    <row r="308" spans="2:27" ht="15" customHeight="1" x14ac:dyDescent="0.3">
      <c r="B308" s="27">
        <f t="shared" si="23"/>
        <v>6.0101120000000012</v>
      </c>
      <c r="C308" s="54" t="s">
        <v>40</v>
      </c>
      <c r="D308" s="36" t="s">
        <v>59</v>
      </c>
      <c r="E308" s="37">
        <v>726.5</v>
      </c>
      <c r="H308" s="7"/>
      <c r="J308" s="7"/>
      <c r="W308" s="33"/>
    </row>
    <row r="309" spans="2:27" ht="15" customHeight="1" x14ac:dyDescent="0.3">
      <c r="B309" s="35">
        <f>+B296+0.0001</f>
        <v>6.0101999999999993</v>
      </c>
      <c r="C309" s="53" t="s">
        <v>29</v>
      </c>
      <c r="D309" s="21"/>
      <c r="E309" s="22">
        <v>0</v>
      </c>
      <c r="G309" s="8" t="s">
        <v>90</v>
      </c>
      <c r="H309" s="7"/>
      <c r="J309" s="7"/>
      <c r="W309" s="33"/>
    </row>
    <row r="310" spans="2:27" ht="15" customHeight="1" x14ac:dyDescent="0.3">
      <c r="B310" s="27">
        <f>B309+0.000001</f>
        <v>6.0102009999999995</v>
      </c>
      <c r="C310" s="54" t="s">
        <v>30</v>
      </c>
      <c r="D310" s="21" t="s">
        <v>57</v>
      </c>
      <c r="E310" s="22">
        <v>769.7</v>
      </c>
      <c r="H310" s="7"/>
      <c r="J310" s="7"/>
      <c r="W310" s="33"/>
    </row>
    <row r="311" spans="2:27" ht="15" customHeight="1" x14ac:dyDescent="0.3">
      <c r="B311" s="27">
        <f t="shared" ref="B311:B316" si="24">B310+0.000001</f>
        <v>6.0102019999999996</v>
      </c>
      <c r="C311" s="54" t="s">
        <v>58</v>
      </c>
      <c r="D311" s="21" t="s">
        <v>59</v>
      </c>
      <c r="E311" s="22">
        <v>135.5</v>
      </c>
      <c r="G311" s="8" t="s">
        <v>90</v>
      </c>
      <c r="H311" s="7"/>
      <c r="J311" s="7"/>
      <c r="W311" s="33"/>
    </row>
    <row r="312" spans="2:27" ht="15" customHeight="1" x14ac:dyDescent="0.3">
      <c r="B312" s="27">
        <f t="shared" si="24"/>
        <v>6.0102029999999997</v>
      </c>
      <c r="C312" s="54" t="s">
        <v>41</v>
      </c>
      <c r="D312" s="21" t="s">
        <v>59</v>
      </c>
      <c r="E312" s="22">
        <v>0</v>
      </c>
      <c r="H312" s="7"/>
      <c r="J312" s="7"/>
      <c r="W312" s="33"/>
    </row>
    <row r="313" spans="2:27" ht="15" customHeight="1" x14ac:dyDescent="0.3">
      <c r="B313" s="27">
        <f t="shared" si="24"/>
        <v>6.0102039999999999</v>
      </c>
      <c r="C313" s="54" t="s">
        <v>31</v>
      </c>
      <c r="D313" s="21" t="s">
        <v>60</v>
      </c>
      <c r="E313" s="22">
        <v>1924.3000000000002</v>
      </c>
      <c r="G313" s="8" t="s">
        <v>27</v>
      </c>
      <c r="H313" s="7"/>
      <c r="J313" s="7"/>
      <c r="W313" s="33"/>
    </row>
    <row r="314" spans="2:27" ht="15" customHeight="1" x14ac:dyDescent="0.3">
      <c r="B314" s="27">
        <f t="shared" si="24"/>
        <v>6.010205</v>
      </c>
      <c r="C314" s="54" t="s">
        <v>71</v>
      </c>
      <c r="D314" s="21" t="s">
        <v>60</v>
      </c>
      <c r="E314" s="22">
        <v>4618.2</v>
      </c>
      <c r="H314" s="7"/>
      <c r="J314" s="7"/>
      <c r="W314" s="33"/>
    </row>
    <row r="315" spans="2:27" ht="15" customHeight="1" x14ac:dyDescent="0.3">
      <c r="B315" s="27">
        <f t="shared" si="24"/>
        <v>6.0102060000000002</v>
      </c>
      <c r="C315" s="54" t="s">
        <v>72</v>
      </c>
      <c r="D315" s="36" t="s">
        <v>47</v>
      </c>
      <c r="E315" s="37">
        <v>562</v>
      </c>
      <c r="H315" s="7"/>
      <c r="J315" s="7"/>
      <c r="W315" s="33"/>
    </row>
    <row r="316" spans="2:27" ht="15" customHeight="1" x14ac:dyDescent="0.3">
      <c r="B316" s="27">
        <f t="shared" si="24"/>
        <v>6.0102070000000003</v>
      </c>
      <c r="C316" s="54" t="s">
        <v>73</v>
      </c>
      <c r="D316" s="36" t="s">
        <v>46</v>
      </c>
      <c r="E316" s="37">
        <v>1</v>
      </c>
      <c r="H316" s="7"/>
      <c r="J316" s="7"/>
      <c r="W316" s="33"/>
    </row>
    <row r="317" spans="2:27" ht="15" customHeight="1" x14ac:dyDescent="0.3">
      <c r="B317" s="35">
        <f>+B309+0.0001</f>
        <v>6.0102999999999991</v>
      </c>
      <c r="C317" s="53" t="s">
        <v>106</v>
      </c>
      <c r="D317" s="21"/>
      <c r="E317" s="22"/>
      <c r="H317" s="7"/>
      <c r="J317" s="7"/>
      <c r="Q317" s="48"/>
      <c r="V317" s="48"/>
      <c r="W317" s="47"/>
      <c r="Z317" s="8"/>
      <c r="AA317" s="7"/>
    </row>
    <row r="318" spans="2:27" ht="15" customHeight="1" x14ac:dyDescent="0.3">
      <c r="B318" s="27">
        <f>B317+0.000001</f>
        <v>6.0103009999999992</v>
      </c>
      <c r="C318" s="54" t="s">
        <v>67</v>
      </c>
      <c r="D318" s="21" t="s">
        <v>57</v>
      </c>
      <c r="E318" s="22">
        <v>4120</v>
      </c>
      <c r="H318" s="7"/>
      <c r="J318" s="7"/>
      <c r="Q318" s="48"/>
      <c r="V318" s="48"/>
      <c r="W318" s="47"/>
      <c r="Z318" s="8"/>
      <c r="AA318" s="7"/>
    </row>
    <row r="319" spans="2:27" ht="15" customHeight="1" x14ac:dyDescent="0.3">
      <c r="B319" s="27">
        <f t="shared" ref="B319:B326" si="25">B318+0.000001</f>
        <v>6.0103019999999994</v>
      </c>
      <c r="C319" s="54" t="s">
        <v>68</v>
      </c>
      <c r="D319" s="21" t="s">
        <v>46</v>
      </c>
      <c r="E319" s="22">
        <v>0.25</v>
      </c>
      <c r="H319" s="7"/>
      <c r="J319" s="7"/>
      <c r="Q319" s="48"/>
      <c r="V319" s="48"/>
      <c r="W319" s="47"/>
      <c r="Z319" s="8"/>
      <c r="AA319" s="7"/>
    </row>
    <row r="320" spans="2:27" ht="15" customHeight="1" x14ac:dyDescent="0.3">
      <c r="B320" s="27">
        <f t="shared" si="25"/>
        <v>6.0103029999999995</v>
      </c>
      <c r="C320" s="54" t="s">
        <v>69</v>
      </c>
      <c r="D320" s="21" t="s">
        <v>50</v>
      </c>
      <c r="E320" s="22">
        <v>16</v>
      </c>
      <c r="H320" s="7"/>
      <c r="J320" s="7"/>
      <c r="Q320" s="48"/>
      <c r="V320" s="48"/>
      <c r="W320" s="47"/>
      <c r="Z320" s="8"/>
      <c r="AA320" s="7"/>
    </row>
    <row r="321" spans="2:27" ht="15" customHeight="1" x14ac:dyDescent="0.3">
      <c r="B321" s="27">
        <f t="shared" si="25"/>
        <v>6.0103039999999996</v>
      </c>
      <c r="C321" s="54" t="s">
        <v>30</v>
      </c>
      <c r="D321" s="21" t="s">
        <v>57</v>
      </c>
      <c r="E321" s="22">
        <v>206</v>
      </c>
      <c r="H321" s="7"/>
      <c r="J321" s="7"/>
      <c r="Q321" s="48"/>
      <c r="V321" s="48"/>
      <c r="W321" s="47"/>
      <c r="Z321" s="8"/>
      <c r="AA321" s="7"/>
    </row>
    <row r="322" spans="2:27" ht="15" customHeight="1" x14ac:dyDescent="0.3">
      <c r="B322" s="27">
        <f t="shared" si="25"/>
        <v>6.0103049999999998</v>
      </c>
      <c r="C322" s="54" t="s">
        <v>58</v>
      </c>
      <c r="D322" s="21" t="s">
        <v>59</v>
      </c>
      <c r="E322" s="22">
        <v>6.18</v>
      </c>
      <c r="H322" s="7"/>
      <c r="J322" s="7"/>
      <c r="Q322" s="48"/>
      <c r="V322" s="48"/>
      <c r="W322" s="47"/>
      <c r="Z322" s="8"/>
      <c r="AA322" s="7"/>
    </row>
    <row r="323" spans="2:27" ht="15" customHeight="1" x14ac:dyDescent="0.3">
      <c r="B323" s="27">
        <f t="shared" si="25"/>
        <v>6.0103059999999999</v>
      </c>
      <c r="C323" s="54" t="s">
        <v>41</v>
      </c>
      <c r="D323" s="21" t="s">
        <v>59</v>
      </c>
      <c r="E323" s="22">
        <v>0</v>
      </c>
      <c r="H323" s="7"/>
      <c r="J323" s="7"/>
      <c r="Q323" s="48"/>
      <c r="V323" s="48"/>
      <c r="W323" s="47"/>
      <c r="Z323" s="8"/>
      <c r="AA323" s="7"/>
    </row>
    <row r="324" spans="2:27" ht="15" customHeight="1" x14ac:dyDescent="0.3">
      <c r="B324" s="27">
        <f t="shared" si="25"/>
        <v>6.0103070000000001</v>
      </c>
      <c r="C324" s="54" t="s">
        <v>62</v>
      </c>
      <c r="D324" s="21" t="s">
        <v>59</v>
      </c>
      <c r="E324" s="22">
        <v>140.904</v>
      </c>
      <c r="H324" s="7"/>
      <c r="J324" s="7"/>
      <c r="Q324" s="48"/>
      <c r="V324" s="48"/>
      <c r="W324" s="47"/>
      <c r="Z324" s="8"/>
      <c r="AA324" s="7"/>
    </row>
    <row r="325" spans="2:27" ht="15" customHeight="1" x14ac:dyDescent="0.3">
      <c r="B325" s="27">
        <f t="shared" si="25"/>
        <v>6.0103080000000002</v>
      </c>
      <c r="C325" s="54" t="s">
        <v>40</v>
      </c>
      <c r="D325" s="21" t="s">
        <v>59</v>
      </c>
      <c r="E325" s="22">
        <v>0</v>
      </c>
      <c r="H325" s="7"/>
      <c r="J325" s="7"/>
      <c r="Q325" s="48"/>
      <c r="V325" s="48"/>
      <c r="W325" s="47"/>
      <c r="Z325" s="8"/>
      <c r="AA325" s="7"/>
    </row>
    <row r="326" spans="2:27" ht="15" customHeight="1" x14ac:dyDescent="0.3">
      <c r="B326" s="27">
        <f t="shared" si="25"/>
        <v>6.0103090000000003</v>
      </c>
      <c r="C326" s="54" t="s">
        <v>131</v>
      </c>
      <c r="D326" s="21" t="s">
        <v>57</v>
      </c>
      <c r="E326" s="22">
        <v>19741</v>
      </c>
      <c r="H326" s="7"/>
      <c r="J326" s="7"/>
      <c r="Q326" s="48"/>
      <c r="V326" s="48"/>
      <c r="W326" s="47"/>
      <c r="Z326" s="8"/>
      <c r="AA326" s="7"/>
    </row>
    <row r="327" spans="2:27" ht="15" customHeight="1" x14ac:dyDescent="0.3">
      <c r="B327" s="35">
        <f>B317+0.0001</f>
        <v>6.0103999999999989</v>
      </c>
      <c r="C327" s="53" t="s">
        <v>39</v>
      </c>
      <c r="D327" s="38" t="s">
        <v>50</v>
      </c>
      <c r="E327" s="39">
        <v>15.9</v>
      </c>
      <c r="H327" s="7"/>
      <c r="J327" s="7"/>
      <c r="W327" s="33"/>
    </row>
    <row r="328" spans="2:27" ht="15" customHeight="1" collapsed="1" x14ac:dyDescent="0.3">
      <c r="B328" s="35">
        <f>+B327+0.0001</f>
        <v>6.0104999999999986</v>
      </c>
      <c r="C328" s="53" t="s">
        <v>34</v>
      </c>
      <c r="D328" s="38" t="s">
        <v>50</v>
      </c>
      <c r="E328" s="39">
        <v>15.9</v>
      </c>
      <c r="H328" s="7"/>
      <c r="J328" s="7"/>
      <c r="W328" s="33"/>
    </row>
    <row r="329" spans="2:27" ht="15" customHeight="1" x14ac:dyDescent="0.3">
      <c r="B329" s="35">
        <f>+B328+0.0001</f>
        <v>6.0105999999999984</v>
      </c>
      <c r="C329" s="53" t="s">
        <v>38</v>
      </c>
      <c r="D329" s="38" t="s">
        <v>57</v>
      </c>
      <c r="E329" s="39">
        <v>1164.8</v>
      </c>
      <c r="H329" s="7"/>
      <c r="J329" s="7"/>
      <c r="W329" s="33"/>
    </row>
    <row r="330" spans="2:27" ht="15" customHeight="1" x14ac:dyDescent="0.3">
      <c r="B330" s="40">
        <f>+B295+0.01</f>
        <v>6.02</v>
      </c>
      <c r="C330" s="49" t="s">
        <v>74</v>
      </c>
      <c r="D330" s="41"/>
      <c r="E330" s="42"/>
      <c r="H330" s="7"/>
      <c r="J330" s="7"/>
      <c r="W330" s="33"/>
    </row>
    <row r="331" spans="2:27" ht="15" customHeight="1" x14ac:dyDescent="0.3">
      <c r="B331" s="35">
        <f>+B330+0.0001</f>
        <v>6.0200999999999993</v>
      </c>
      <c r="C331" s="52" t="s">
        <v>75</v>
      </c>
      <c r="D331" s="21"/>
      <c r="E331" s="22"/>
      <c r="G331" s="8" t="s">
        <v>11</v>
      </c>
      <c r="H331" s="7"/>
      <c r="J331" s="7"/>
      <c r="W331" s="33"/>
    </row>
    <row r="332" spans="2:27" ht="15" customHeight="1" x14ac:dyDescent="0.3">
      <c r="B332" s="27">
        <f>B331+0.000001</f>
        <v>6.0201009999999995</v>
      </c>
      <c r="C332" s="50" t="s">
        <v>30</v>
      </c>
      <c r="D332" s="21" t="s">
        <v>57</v>
      </c>
      <c r="E332" s="22">
        <v>0</v>
      </c>
      <c r="G332" s="8" t="s">
        <v>11</v>
      </c>
      <c r="H332" s="7"/>
      <c r="J332" s="7"/>
      <c r="W332" s="33"/>
    </row>
    <row r="333" spans="2:27" ht="15" customHeight="1" x14ac:dyDescent="0.3">
      <c r="B333" s="27">
        <f t="shared" ref="B333:B340" si="26">B332+0.000001</f>
        <v>6.0201019999999996</v>
      </c>
      <c r="C333" s="50" t="s">
        <v>58</v>
      </c>
      <c r="D333" s="21" t="s">
        <v>59</v>
      </c>
      <c r="E333" s="22">
        <v>0</v>
      </c>
      <c r="G333" s="8" t="s">
        <v>11</v>
      </c>
      <c r="H333" s="7"/>
      <c r="J333" s="7"/>
      <c r="W333" s="33"/>
    </row>
    <row r="334" spans="2:27" ht="15" customHeight="1" x14ac:dyDescent="0.3">
      <c r="B334" s="27">
        <f t="shared" si="26"/>
        <v>6.0201029999999998</v>
      </c>
      <c r="C334" s="50" t="s">
        <v>41</v>
      </c>
      <c r="D334" s="21" t="s">
        <v>59</v>
      </c>
      <c r="E334" s="22">
        <v>0</v>
      </c>
      <c r="H334" s="7"/>
      <c r="J334" s="7"/>
      <c r="W334" s="33"/>
    </row>
    <row r="335" spans="2:27" ht="15" customHeight="1" x14ac:dyDescent="0.3">
      <c r="B335" s="27">
        <f t="shared" si="26"/>
        <v>6.0201039999999999</v>
      </c>
      <c r="C335" s="50" t="s">
        <v>76</v>
      </c>
      <c r="D335" s="21" t="s">
        <v>60</v>
      </c>
      <c r="E335" s="22">
        <v>968.2</v>
      </c>
      <c r="H335" s="7"/>
      <c r="J335" s="7"/>
      <c r="W335" s="33"/>
    </row>
    <row r="336" spans="2:27" ht="15" customHeight="1" x14ac:dyDescent="0.3">
      <c r="B336" s="27">
        <f t="shared" si="26"/>
        <v>6.020105</v>
      </c>
      <c r="C336" s="50" t="s">
        <v>33</v>
      </c>
      <c r="D336" s="21" t="s">
        <v>60</v>
      </c>
      <c r="E336" s="22">
        <v>1613.7</v>
      </c>
      <c r="H336" s="7"/>
      <c r="J336" s="7"/>
      <c r="W336" s="33"/>
    </row>
    <row r="337" spans="2:26" ht="15" customHeight="1" x14ac:dyDescent="0.3">
      <c r="B337" s="27">
        <f t="shared" si="26"/>
        <v>6.0201060000000002</v>
      </c>
      <c r="C337" s="50" t="s">
        <v>77</v>
      </c>
      <c r="D337" s="21" t="s">
        <v>60</v>
      </c>
      <c r="E337" s="22">
        <v>30.6</v>
      </c>
      <c r="H337" s="7"/>
      <c r="J337" s="7"/>
      <c r="W337" s="33"/>
    </row>
    <row r="338" spans="2:26" ht="15" customHeight="1" x14ac:dyDescent="0.3">
      <c r="B338" s="27">
        <f t="shared" si="26"/>
        <v>6.0201070000000003</v>
      </c>
      <c r="C338" s="50" t="s">
        <v>62</v>
      </c>
      <c r="D338" s="21" t="s">
        <v>59</v>
      </c>
      <c r="E338" s="22">
        <v>2299</v>
      </c>
      <c r="H338" s="7"/>
      <c r="J338" s="7"/>
      <c r="W338" s="33"/>
    </row>
    <row r="339" spans="2:26" ht="15" customHeight="1" x14ac:dyDescent="0.3">
      <c r="B339" s="27">
        <f t="shared" si="26"/>
        <v>6.0201080000000005</v>
      </c>
      <c r="C339" s="50" t="s">
        <v>40</v>
      </c>
      <c r="D339" s="21" t="s">
        <v>59</v>
      </c>
      <c r="E339" s="22">
        <v>1045</v>
      </c>
      <c r="H339" s="7"/>
      <c r="J339" s="7"/>
      <c r="W339" s="33"/>
    </row>
    <row r="340" spans="2:26" ht="15" customHeight="1" x14ac:dyDescent="0.3">
      <c r="B340" s="27">
        <f t="shared" si="26"/>
        <v>6.0201090000000006</v>
      </c>
      <c r="C340" s="50" t="s">
        <v>28</v>
      </c>
      <c r="D340" s="21" t="s">
        <v>60</v>
      </c>
      <c r="E340" s="22">
        <v>2612.4</v>
      </c>
      <c r="H340" s="7"/>
      <c r="J340" s="7"/>
      <c r="W340" s="33"/>
    </row>
    <row r="341" spans="2:26" ht="15" customHeight="1" x14ac:dyDescent="0.3">
      <c r="B341" s="35">
        <f>+B331+0.0001</f>
        <v>6.0201999999999991</v>
      </c>
      <c r="C341" s="52" t="s">
        <v>79</v>
      </c>
      <c r="D341" s="21"/>
      <c r="E341" s="22"/>
      <c r="G341" s="8" t="s">
        <v>12</v>
      </c>
      <c r="H341" s="7"/>
      <c r="J341" s="7"/>
      <c r="W341" s="33"/>
    </row>
    <row r="342" spans="2:26" ht="15" customHeight="1" x14ac:dyDescent="0.3">
      <c r="B342" s="27">
        <f>B341+0.000001</f>
        <v>6.0202009999999992</v>
      </c>
      <c r="C342" s="50" t="s">
        <v>92</v>
      </c>
      <c r="D342" s="21" t="s">
        <v>80</v>
      </c>
      <c r="E342" s="22">
        <v>5752.1</v>
      </c>
      <c r="G342" s="8" t="s">
        <v>12</v>
      </c>
      <c r="H342" s="7"/>
      <c r="J342" s="7"/>
      <c r="W342" s="33"/>
      <c r="Z342" s="45">
        <f>+E342/2.69</f>
        <v>2138.3271375464687</v>
      </c>
    </row>
    <row r="343" spans="2:26" ht="15" customHeight="1" x14ac:dyDescent="0.3">
      <c r="B343" s="27">
        <f t="shared" ref="B343:B352" si="27">B342+0.000001</f>
        <v>6.0202019999999994</v>
      </c>
      <c r="C343" s="50" t="s">
        <v>119</v>
      </c>
      <c r="D343" s="21" t="s">
        <v>80</v>
      </c>
      <c r="E343" s="22">
        <v>0</v>
      </c>
      <c r="G343" s="8" t="s">
        <v>12</v>
      </c>
      <c r="H343" s="7"/>
      <c r="J343" s="7"/>
      <c r="W343" s="33"/>
      <c r="Z343" s="45">
        <f>+E343/2.69</f>
        <v>0</v>
      </c>
    </row>
    <row r="344" spans="2:26" ht="15" customHeight="1" x14ac:dyDescent="0.3">
      <c r="B344" s="27">
        <f t="shared" si="27"/>
        <v>6.0202029999999995</v>
      </c>
      <c r="C344" s="50" t="s">
        <v>81</v>
      </c>
      <c r="D344" s="21" t="s">
        <v>59</v>
      </c>
      <c r="E344" s="22">
        <v>449.1</v>
      </c>
      <c r="G344" s="8" t="s">
        <v>13</v>
      </c>
      <c r="H344" s="7"/>
      <c r="J344" s="7"/>
      <c r="W344" s="33"/>
    </row>
    <row r="345" spans="2:26" ht="15" customHeight="1" x14ac:dyDescent="0.3">
      <c r="B345" s="27">
        <f t="shared" si="27"/>
        <v>6.0202039999999997</v>
      </c>
      <c r="C345" s="50" t="s">
        <v>82</v>
      </c>
      <c r="D345" s="21" t="s">
        <v>60</v>
      </c>
      <c r="E345" s="22">
        <v>107</v>
      </c>
      <c r="G345" s="8" t="s">
        <v>13</v>
      </c>
      <c r="H345" s="7"/>
      <c r="J345" s="7"/>
      <c r="W345" s="33"/>
    </row>
    <row r="346" spans="2:26" ht="15" customHeight="1" x14ac:dyDescent="0.3">
      <c r="B346" s="27">
        <f t="shared" si="27"/>
        <v>6.0202049999999998</v>
      </c>
      <c r="C346" s="50" t="s">
        <v>62</v>
      </c>
      <c r="D346" s="21" t="s">
        <v>59</v>
      </c>
      <c r="E346" s="22">
        <v>94.2</v>
      </c>
      <c r="G346" s="8" t="s">
        <v>13</v>
      </c>
      <c r="H346" s="7"/>
      <c r="J346" s="7"/>
      <c r="W346" s="33"/>
    </row>
    <row r="347" spans="2:26" ht="15" customHeight="1" x14ac:dyDescent="0.3">
      <c r="B347" s="27">
        <f t="shared" si="27"/>
        <v>6.0202059999999999</v>
      </c>
      <c r="C347" s="50" t="s">
        <v>40</v>
      </c>
      <c r="D347" s="21" t="s">
        <v>59</v>
      </c>
      <c r="E347" s="22">
        <v>0</v>
      </c>
      <c r="G347" s="8" t="s">
        <v>14</v>
      </c>
      <c r="H347" s="7"/>
      <c r="J347" s="7"/>
      <c r="W347" s="33"/>
    </row>
    <row r="348" spans="2:26" ht="15" customHeight="1" x14ac:dyDescent="0.3">
      <c r="B348" s="27">
        <f t="shared" si="27"/>
        <v>6.0202070000000001</v>
      </c>
      <c r="C348" s="50" t="s">
        <v>109</v>
      </c>
      <c r="D348" s="21" t="s">
        <v>60</v>
      </c>
      <c r="E348" s="22">
        <v>2506.5510555555552</v>
      </c>
      <c r="G348" s="8" t="s">
        <v>15</v>
      </c>
      <c r="H348" s="7"/>
      <c r="J348" s="7"/>
      <c r="W348" s="33"/>
    </row>
    <row r="349" spans="2:26" ht="15" customHeight="1" x14ac:dyDescent="0.3">
      <c r="B349" s="27">
        <f t="shared" si="27"/>
        <v>6.0202080000000002</v>
      </c>
      <c r="C349" s="50" t="s">
        <v>110</v>
      </c>
      <c r="D349" s="21" t="s">
        <v>59</v>
      </c>
      <c r="E349" s="22">
        <v>2205.8000000000002</v>
      </c>
      <c r="G349" s="8" t="s">
        <v>16</v>
      </c>
      <c r="H349" s="7"/>
      <c r="J349" s="7"/>
      <c r="W349" s="33"/>
    </row>
    <row r="350" spans="2:26" ht="15" customHeight="1" x14ac:dyDescent="0.3">
      <c r="B350" s="27">
        <f t="shared" si="27"/>
        <v>6.0202090000000004</v>
      </c>
      <c r="C350" s="50" t="s">
        <v>111</v>
      </c>
      <c r="D350" s="21" t="s">
        <v>59</v>
      </c>
      <c r="E350" s="22">
        <v>1002.7</v>
      </c>
      <c r="G350" s="8" t="s">
        <v>16</v>
      </c>
      <c r="H350" s="7"/>
      <c r="J350" s="7"/>
      <c r="W350" s="33"/>
    </row>
    <row r="351" spans="2:26" ht="15" customHeight="1" x14ac:dyDescent="0.3">
      <c r="B351" s="27">
        <f t="shared" si="27"/>
        <v>6.0202100000000005</v>
      </c>
      <c r="C351" s="50" t="s">
        <v>28</v>
      </c>
      <c r="D351" s="21" t="s">
        <v>60</v>
      </c>
      <c r="E351" s="22">
        <v>2613.5</v>
      </c>
      <c r="G351" s="8" t="s">
        <v>16</v>
      </c>
      <c r="H351" s="7"/>
      <c r="J351" s="7"/>
      <c r="W351" s="33"/>
    </row>
    <row r="352" spans="2:26" ht="15" customHeight="1" x14ac:dyDescent="0.3">
      <c r="B352" s="27">
        <f t="shared" si="27"/>
        <v>6.0202110000000006</v>
      </c>
      <c r="C352" s="50" t="s">
        <v>85</v>
      </c>
      <c r="D352" s="21" t="s">
        <v>80</v>
      </c>
      <c r="E352" s="22">
        <v>5752.1</v>
      </c>
      <c r="G352" s="8" t="s">
        <v>16</v>
      </c>
      <c r="H352" s="7"/>
      <c r="J352" s="7"/>
      <c r="W352" s="33"/>
    </row>
    <row r="353" spans="2:23" ht="15" customHeight="1" x14ac:dyDescent="0.3">
      <c r="B353" s="40">
        <f>+B341+0.01</f>
        <v>6.0301999999999989</v>
      </c>
      <c r="C353" s="49" t="s">
        <v>104</v>
      </c>
      <c r="D353" s="41"/>
      <c r="E353" s="42"/>
      <c r="H353" s="7"/>
      <c r="J353" s="7"/>
      <c r="W353" s="33"/>
    </row>
    <row r="354" spans="2:23" ht="15" customHeight="1" x14ac:dyDescent="0.3">
      <c r="B354" s="35" t="s">
        <v>127</v>
      </c>
      <c r="C354" s="52" t="s">
        <v>100</v>
      </c>
      <c r="D354" s="21"/>
      <c r="E354" s="22"/>
      <c r="H354" s="7"/>
      <c r="J354" s="7"/>
      <c r="W354" s="33"/>
    </row>
    <row r="355" spans="2:23" ht="15" customHeight="1" x14ac:dyDescent="0.3">
      <c r="B355" s="23" t="s">
        <v>128</v>
      </c>
      <c r="C355" s="50" t="s">
        <v>99</v>
      </c>
      <c r="D355" s="21" t="s">
        <v>46</v>
      </c>
      <c r="E355" s="22">
        <v>1</v>
      </c>
      <c r="H355" s="7"/>
      <c r="J355" s="7"/>
      <c r="W355" s="33"/>
    </row>
    <row r="356" spans="2:23" ht="15" customHeight="1" x14ac:dyDescent="0.3">
      <c r="B356" s="27" t="s">
        <v>129</v>
      </c>
      <c r="C356" s="50" t="s">
        <v>101</v>
      </c>
      <c r="D356" s="21" t="s">
        <v>50</v>
      </c>
      <c r="E356" s="22">
        <v>15.9</v>
      </c>
      <c r="H356" s="7"/>
      <c r="J356" s="7"/>
      <c r="W356" s="33"/>
    </row>
    <row r="357" spans="2:23" ht="15" customHeight="1" x14ac:dyDescent="0.3">
      <c r="B357" s="35">
        <f>B353+0.00001</f>
        <v>6.0302099999999985</v>
      </c>
      <c r="C357" s="52" t="s">
        <v>102</v>
      </c>
      <c r="D357" s="21"/>
      <c r="E357" s="22"/>
      <c r="H357" s="7"/>
      <c r="J357" s="7"/>
      <c r="W357" s="33"/>
    </row>
    <row r="358" spans="2:23" ht="15" customHeight="1" x14ac:dyDescent="0.3">
      <c r="B358" s="27" t="s">
        <v>130</v>
      </c>
      <c r="C358" s="50" t="s">
        <v>103</v>
      </c>
      <c r="D358" s="21" t="s">
        <v>46</v>
      </c>
      <c r="E358" s="22">
        <v>1</v>
      </c>
      <c r="H358" s="7"/>
      <c r="J358" s="7"/>
      <c r="W358" s="33"/>
    </row>
    <row r="359" spans="2:23" ht="15" customHeight="1" x14ac:dyDescent="0.3">
      <c r="B359" s="16">
        <f>+B294+1</f>
        <v>7</v>
      </c>
      <c r="C359" s="17" t="s">
        <v>97</v>
      </c>
      <c r="D359" s="18"/>
      <c r="E359" s="19"/>
      <c r="H359" s="7"/>
      <c r="J359" s="7"/>
      <c r="W359" s="33"/>
    </row>
    <row r="360" spans="2:23" ht="15" customHeight="1" x14ac:dyDescent="0.3">
      <c r="B360" s="40">
        <f>+B359+0.01</f>
        <v>7.01</v>
      </c>
      <c r="C360" s="49" t="s">
        <v>52</v>
      </c>
      <c r="D360" s="41"/>
      <c r="E360" s="42"/>
      <c r="H360" s="7"/>
      <c r="J360" s="7"/>
      <c r="W360" s="33"/>
    </row>
    <row r="361" spans="2:23" ht="15" customHeight="1" x14ac:dyDescent="0.3">
      <c r="B361" s="35">
        <f>+B360+0.0001</f>
        <v>7.0100999999999996</v>
      </c>
      <c r="C361" s="53" t="s">
        <v>56</v>
      </c>
      <c r="D361" s="36"/>
      <c r="E361" s="37"/>
      <c r="H361" s="7"/>
      <c r="J361" s="7"/>
      <c r="W361" s="33"/>
    </row>
    <row r="362" spans="2:23" ht="15" customHeight="1" x14ac:dyDescent="0.3">
      <c r="B362" s="27">
        <f>B361+0.000001</f>
        <v>7.0101009999999997</v>
      </c>
      <c r="C362" s="54" t="s">
        <v>30</v>
      </c>
      <c r="D362" s="36" t="s">
        <v>57</v>
      </c>
      <c r="E362" s="37">
        <v>1555.5</v>
      </c>
      <c r="H362" s="7"/>
      <c r="J362" s="7"/>
      <c r="W362" s="33"/>
    </row>
    <row r="363" spans="2:23" ht="15" customHeight="1" x14ac:dyDescent="0.3">
      <c r="B363" s="27">
        <f t="shared" ref="B363:B373" si="28">B362+0.000001</f>
        <v>7.0101019999999998</v>
      </c>
      <c r="C363" s="54" t="s">
        <v>58</v>
      </c>
      <c r="D363" s="36" t="s">
        <v>59</v>
      </c>
      <c r="E363" s="37">
        <v>116.7</v>
      </c>
      <c r="G363" s="8" t="s">
        <v>16</v>
      </c>
      <c r="H363" s="7"/>
      <c r="J363" s="7"/>
      <c r="W363" s="33"/>
    </row>
    <row r="364" spans="2:23" ht="15" customHeight="1" x14ac:dyDescent="0.3">
      <c r="B364" s="27">
        <f t="shared" si="28"/>
        <v>7.010103</v>
      </c>
      <c r="C364" s="54" t="s">
        <v>41</v>
      </c>
      <c r="D364" s="36" t="s">
        <v>59</v>
      </c>
      <c r="E364" s="37">
        <v>0</v>
      </c>
      <c r="G364" s="8" t="s">
        <v>16</v>
      </c>
      <c r="H364" s="7"/>
      <c r="J364" s="7"/>
      <c r="W364" s="33"/>
    </row>
    <row r="365" spans="2:23" ht="15" customHeight="1" x14ac:dyDescent="0.3">
      <c r="B365" s="27">
        <f t="shared" si="28"/>
        <v>7.0101040000000001</v>
      </c>
      <c r="C365" s="50" t="s">
        <v>31</v>
      </c>
      <c r="D365" s="21" t="s">
        <v>60</v>
      </c>
      <c r="E365" s="22">
        <v>12391.800000000001</v>
      </c>
      <c r="G365" s="8" t="s">
        <v>13</v>
      </c>
      <c r="H365" s="7"/>
      <c r="J365" s="7"/>
      <c r="W365" s="33"/>
    </row>
    <row r="366" spans="2:23" ht="15" customHeight="1" x14ac:dyDescent="0.3">
      <c r="B366" s="27">
        <f t="shared" si="28"/>
        <v>7.0101050000000003</v>
      </c>
      <c r="C366" s="50" t="s">
        <v>33</v>
      </c>
      <c r="D366" s="21" t="s">
        <v>60</v>
      </c>
      <c r="E366" s="22">
        <v>729</v>
      </c>
      <c r="G366" s="8" t="s">
        <v>16</v>
      </c>
      <c r="H366" s="7"/>
      <c r="J366" s="7"/>
      <c r="W366" s="33"/>
    </row>
    <row r="367" spans="2:23" ht="15" customHeight="1" x14ac:dyDescent="0.3">
      <c r="B367" s="27">
        <f t="shared" si="28"/>
        <v>7.0101060000000004</v>
      </c>
      <c r="C367" s="50" t="s">
        <v>32</v>
      </c>
      <c r="D367" s="21" t="s">
        <v>60</v>
      </c>
      <c r="E367" s="22">
        <v>1457.9</v>
      </c>
      <c r="H367" s="7"/>
      <c r="J367" s="7"/>
      <c r="W367" s="33"/>
    </row>
    <row r="368" spans="2:23" ht="15" customHeight="1" x14ac:dyDescent="0.3">
      <c r="B368" s="27">
        <f t="shared" si="28"/>
        <v>7.0101070000000005</v>
      </c>
      <c r="C368" s="50" t="s">
        <v>37</v>
      </c>
      <c r="D368" s="21" t="s">
        <v>60</v>
      </c>
      <c r="E368" s="22">
        <v>6911.1</v>
      </c>
      <c r="G368" s="8" t="s">
        <v>89</v>
      </c>
      <c r="H368" s="7"/>
      <c r="J368" s="7"/>
      <c r="W368" s="33"/>
    </row>
    <row r="369" spans="2:27" ht="15" customHeight="1" x14ac:dyDescent="0.3">
      <c r="B369" s="27">
        <f t="shared" si="28"/>
        <v>7.0101080000000007</v>
      </c>
      <c r="C369" s="50" t="s">
        <v>36</v>
      </c>
      <c r="D369" s="21" t="s">
        <v>60</v>
      </c>
      <c r="E369" s="22">
        <v>6911.1</v>
      </c>
      <c r="H369" s="7"/>
      <c r="J369" s="7"/>
      <c r="W369" s="33"/>
    </row>
    <row r="370" spans="2:27" ht="15" customHeight="1" x14ac:dyDescent="0.3">
      <c r="B370" s="27">
        <f t="shared" si="28"/>
        <v>7.0101090000000008</v>
      </c>
      <c r="C370" s="54" t="s">
        <v>61</v>
      </c>
      <c r="D370" s="36" t="s">
        <v>59</v>
      </c>
      <c r="E370" s="37">
        <v>6081.8</v>
      </c>
      <c r="H370" s="7"/>
      <c r="J370" s="7"/>
      <c r="W370" s="33"/>
    </row>
    <row r="371" spans="2:27" ht="15" customHeight="1" x14ac:dyDescent="0.3">
      <c r="B371" s="27">
        <f t="shared" si="28"/>
        <v>7.010110000000001</v>
      </c>
      <c r="C371" s="54" t="s">
        <v>42</v>
      </c>
      <c r="D371" s="36" t="s">
        <v>59</v>
      </c>
      <c r="E371" s="37">
        <v>7906.4000000000005</v>
      </c>
      <c r="H371" s="7"/>
      <c r="J371" s="7"/>
      <c r="W371" s="33"/>
    </row>
    <row r="372" spans="2:27" ht="15" customHeight="1" x14ac:dyDescent="0.3">
      <c r="B372" s="27">
        <f t="shared" si="28"/>
        <v>7.0101110000000011</v>
      </c>
      <c r="C372" s="54" t="s">
        <v>62</v>
      </c>
      <c r="D372" s="36" t="s">
        <v>59</v>
      </c>
      <c r="E372" s="37">
        <v>6747.5</v>
      </c>
      <c r="H372" s="7"/>
      <c r="J372" s="7"/>
      <c r="W372" s="33"/>
    </row>
    <row r="373" spans="2:27" ht="15" customHeight="1" x14ac:dyDescent="0.3">
      <c r="B373" s="27">
        <f t="shared" si="28"/>
        <v>7.0101120000000012</v>
      </c>
      <c r="C373" s="50" t="s">
        <v>40</v>
      </c>
      <c r="D373" s="21" t="s">
        <v>59</v>
      </c>
      <c r="E373" s="22">
        <v>34952.1</v>
      </c>
      <c r="G373" s="8" t="s">
        <v>90</v>
      </c>
    </row>
    <row r="374" spans="2:27" ht="15" customHeight="1" x14ac:dyDescent="0.3">
      <c r="B374" s="35">
        <f>+B361+0.0001</f>
        <v>7.0101999999999993</v>
      </c>
      <c r="C374" s="52" t="s">
        <v>29</v>
      </c>
      <c r="D374" s="21"/>
      <c r="E374" s="22"/>
    </row>
    <row r="375" spans="2:27" ht="12" customHeight="1" x14ac:dyDescent="0.3">
      <c r="B375" s="27">
        <f>B374+0.000001</f>
        <v>7.0102009999999995</v>
      </c>
      <c r="C375" s="50" t="s">
        <v>30</v>
      </c>
      <c r="D375" s="21" t="s">
        <v>57</v>
      </c>
      <c r="E375" s="22">
        <v>10266.200000000001</v>
      </c>
      <c r="G375" s="8" t="s">
        <v>90</v>
      </c>
    </row>
    <row r="376" spans="2:27" ht="15" customHeight="1" x14ac:dyDescent="0.3">
      <c r="B376" s="27">
        <f t="shared" ref="B376:B381" si="29">B375+0.000001</f>
        <v>7.0102019999999996</v>
      </c>
      <c r="C376" s="50" t="s">
        <v>58</v>
      </c>
      <c r="D376" s="21" t="s">
        <v>59</v>
      </c>
      <c r="E376" s="22">
        <v>1806.9</v>
      </c>
    </row>
    <row r="377" spans="2:27" ht="15" customHeight="1" x14ac:dyDescent="0.3">
      <c r="B377" s="27">
        <f t="shared" si="29"/>
        <v>7.0102029999999997</v>
      </c>
      <c r="C377" s="50" t="s">
        <v>41</v>
      </c>
      <c r="D377" s="21" t="s">
        <v>59</v>
      </c>
      <c r="E377" s="22">
        <v>4266.7</v>
      </c>
      <c r="G377" s="8" t="s">
        <v>27</v>
      </c>
      <c r="M377" s="8">
        <f>E377/E376</f>
        <v>2.3613370966849296</v>
      </c>
    </row>
    <row r="378" spans="2:27" ht="15" customHeight="1" x14ac:dyDescent="0.3">
      <c r="B378" s="27">
        <f t="shared" si="29"/>
        <v>7.0102039999999999</v>
      </c>
      <c r="C378" s="50" t="s">
        <v>31</v>
      </c>
      <c r="D378" s="21" t="s">
        <v>60</v>
      </c>
      <c r="E378" s="22">
        <v>25665.5</v>
      </c>
    </row>
    <row r="379" spans="2:27" ht="15" customHeight="1" x14ac:dyDescent="0.3">
      <c r="B379" s="27">
        <f t="shared" si="29"/>
        <v>7.010205</v>
      </c>
      <c r="C379" s="54" t="s">
        <v>71</v>
      </c>
      <c r="D379" s="36" t="s">
        <v>60</v>
      </c>
      <c r="E379" s="37">
        <v>61597.200000000004</v>
      </c>
    </row>
    <row r="380" spans="2:27" ht="15" customHeight="1" x14ac:dyDescent="0.3">
      <c r="B380" s="27">
        <f t="shared" si="29"/>
        <v>7.0102060000000002</v>
      </c>
      <c r="C380" s="54" t="s">
        <v>72</v>
      </c>
      <c r="D380" s="36" t="s">
        <v>47</v>
      </c>
      <c r="E380" s="37">
        <v>1603</v>
      </c>
    </row>
    <row r="381" spans="2:27" ht="15" customHeight="1" x14ac:dyDescent="0.3">
      <c r="B381" s="27">
        <f t="shared" si="29"/>
        <v>7.0102070000000003</v>
      </c>
      <c r="C381" s="54" t="s">
        <v>73</v>
      </c>
      <c r="D381" s="36" t="s">
        <v>46</v>
      </c>
      <c r="E381" s="37">
        <v>1</v>
      </c>
    </row>
    <row r="382" spans="2:27" ht="15" customHeight="1" x14ac:dyDescent="0.3">
      <c r="B382" s="35">
        <f>+B374+0.0001</f>
        <v>7.0102999999999991</v>
      </c>
      <c r="C382" s="52" t="s">
        <v>106</v>
      </c>
      <c r="D382" s="21"/>
      <c r="E382" s="22"/>
      <c r="H382" s="7"/>
      <c r="J382" s="7"/>
      <c r="Q382" s="48"/>
      <c r="V382" s="48"/>
      <c r="W382" s="47"/>
      <c r="Z382" s="8"/>
      <c r="AA382" s="7"/>
    </row>
    <row r="383" spans="2:27" ht="15" customHeight="1" x14ac:dyDescent="0.3">
      <c r="B383" s="27">
        <f>B382+0.000001</f>
        <v>7.0103009999999992</v>
      </c>
      <c r="C383" s="50" t="s">
        <v>67</v>
      </c>
      <c r="D383" s="21" t="s">
        <v>57</v>
      </c>
      <c r="E383" s="22">
        <v>0</v>
      </c>
      <c r="H383" s="7"/>
      <c r="J383" s="7"/>
      <c r="Q383" s="48"/>
      <c r="V383" s="48"/>
      <c r="W383" s="47"/>
      <c r="Z383" s="8"/>
      <c r="AA383" s="7"/>
    </row>
    <row r="384" spans="2:27" ht="15" customHeight="1" x14ac:dyDescent="0.3">
      <c r="B384" s="27">
        <f t="shared" ref="B384:B391" si="30">B383+0.000001</f>
        <v>7.0103019999999994</v>
      </c>
      <c r="C384" s="50" t="s">
        <v>68</v>
      </c>
      <c r="D384" s="21" t="s">
        <v>46</v>
      </c>
      <c r="E384" s="22">
        <v>0.25</v>
      </c>
      <c r="H384" s="7"/>
      <c r="J384" s="7"/>
      <c r="Q384" s="48"/>
      <c r="V384" s="48"/>
      <c r="W384" s="47"/>
      <c r="Z384" s="8"/>
      <c r="AA384" s="7"/>
    </row>
    <row r="385" spans="2:27" ht="15" customHeight="1" x14ac:dyDescent="0.3">
      <c r="B385" s="27">
        <f t="shared" si="30"/>
        <v>7.0103029999999995</v>
      </c>
      <c r="C385" s="50" t="s">
        <v>69</v>
      </c>
      <c r="D385" s="21" t="s">
        <v>50</v>
      </c>
      <c r="E385" s="22">
        <v>0</v>
      </c>
      <c r="H385" s="7"/>
      <c r="J385" s="7"/>
      <c r="Q385" s="48"/>
      <c r="V385" s="48"/>
      <c r="W385" s="47"/>
      <c r="Z385" s="8"/>
      <c r="AA385" s="7"/>
    </row>
    <row r="386" spans="2:27" ht="15" customHeight="1" x14ac:dyDescent="0.3">
      <c r="B386" s="27">
        <f t="shared" si="30"/>
        <v>7.0103039999999996</v>
      </c>
      <c r="C386" s="50" t="s">
        <v>30</v>
      </c>
      <c r="D386" s="21" t="s">
        <v>57</v>
      </c>
      <c r="E386" s="22">
        <v>0</v>
      </c>
      <c r="H386" s="7"/>
      <c r="J386" s="7"/>
      <c r="Q386" s="48"/>
      <c r="V386" s="48"/>
      <c r="W386" s="47"/>
      <c r="Z386" s="8"/>
      <c r="AA386" s="7"/>
    </row>
    <row r="387" spans="2:27" ht="15" customHeight="1" x14ac:dyDescent="0.3">
      <c r="B387" s="27">
        <f t="shared" si="30"/>
        <v>7.0103049999999998</v>
      </c>
      <c r="C387" s="54" t="s">
        <v>58</v>
      </c>
      <c r="D387" s="21" t="s">
        <v>59</v>
      </c>
      <c r="E387" s="22">
        <v>0</v>
      </c>
      <c r="H387" s="7"/>
      <c r="J387" s="7"/>
      <c r="Q387" s="48"/>
      <c r="V387" s="48"/>
      <c r="W387" s="47"/>
      <c r="Z387" s="8"/>
      <c r="AA387" s="7"/>
    </row>
    <row r="388" spans="2:27" ht="15" customHeight="1" x14ac:dyDescent="0.3">
      <c r="B388" s="27">
        <f t="shared" si="30"/>
        <v>7.0103059999999999</v>
      </c>
      <c r="C388" s="54" t="s">
        <v>41</v>
      </c>
      <c r="D388" s="21" t="s">
        <v>59</v>
      </c>
      <c r="E388" s="22">
        <v>0</v>
      </c>
      <c r="H388" s="7"/>
      <c r="J388" s="7"/>
      <c r="Q388" s="48"/>
      <c r="V388" s="48"/>
      <c r="W388" s="47"/>
      <c r="Z388" s="8"/>
      <c r="AA388" s="7"/>
    </row>
    <row r="389" spans="2:27" ht="15" customHeight="1" x14ac:dyDescent="0.3">
      <c r="B389" s="27">
        <f t="shared" si="30"/>
        <v>7.0103070000000001</v>
      </c>
      <c r="C389" s="54" t="s">
        <v>62</v>
      </c>
      <c r="D389" s="21" t="s">
        <v>59</v>
      </c>
      <c r="E389" s="22">
        <v>0</v>
      </c>
      <c r="H389" s="7"/>
      <c r="J389" s="7"/>
      <c r="Q389" s="48"/>
      <c r="V389" s="48"/>
      <c r="W389" s="47"/>
      <c r="Z389" s="8"/>
      <c r="AA389" s="7"/>
    </row>
    <row r="390" spans="2:27" ht="15" customHeight="1" x14ac:dyDescent="0.3">
      <c r="B390" s="27">
        <f t="shared" si="30"/>
        <v>7.0103080000000002</v>
      </c>
      <c r="C390" s="50" t="s">
        <v>40</v>
      </c>
      <c r="D390" s="21" t="s">
        <v>59</v>
      </c>
      <c r="E390" s="22">
        <v>0</v>
      </c>
      <c r="H390" s="7"/>
      <c r="J390" s="7"/>
      <c r="Q390" s="48"/>
      <c r="V390" s="48"/>
      <c r="W390" s="47"/>
      <c r="Z390" s="8"/>
      <c r="AA390" s="7"/>
    </row>
    <row r="391" spans="2:27" ht="15" customHeight="1" x14ac:dyDescent="0.3">
      <c r="B391" s="27">
        <f t="shared" si="30"/>
        <v>7.0103090000000003</v>
      </c>
      <c r="C391" s="50" t="s">
        <v>131</v>
      </c>
      <c r="D391" s="21" t="s">
        <v>57</v>
      </c>
      <c r="E391" s="22">
        <v>536057</v>
      </c>
      <c r="H391" s="7"/>
      <c r="J391" s="7"/>
      <c r="Q391" s="48"/>
      <c r="V391" s="48"/>
      <c r="W391" s="47"/>
      <c r="Z391" s="8"/>
      <c r="AA391" s="7"/>
    </row>
    <row r="392" spans="2:27" ht="15" customHeight="1" x14ac:dyDescent="0.3">
      <c r="B392" s="35">
        <f>B382+0.0001</f>
        <v>7.0103999999999989</v>
      </c>
      <c r="C392" s="53" t="s">
        <v>39</v>
      </c>
      <c r="D392" s="38" t="s">
        <v>50</v>
      </c>
      <c r="E392" s="39">
        <v>15.9</v>
      </c>
    </row>
    <row r="393" spans="2:27" ht="15" customHeight="1" x14ac:dyDescent="0.3">
      <c r="B393" s="35">
        <f>+B392+0.0001</f>
        <v>7.0104999999999986</v>
      </c>
      <c r="C393" s="53" t="s">
        <v>34</v>
      </c>
      <c r="D393" s="38" t="s">
        <v>50</v>
      </c>
      <c r="E393" s="39">
        <v>15.9</v>
      </c>
      <c r="G393" s="8">
        <f>5/31*15000</f>
        <v>2419.3548387096776</v>
      </c>
    </row>
    <row r="394" spans="2:27" ht="15" customHeight="1" x14ac:dyDescent="0.3">
      <c r="B394" s="35">
        <f>+B393+0.0001</f>
        <v>7.0105999999999984</v>
      </c>
      <c r="C394" s="53" t="s">
        <v>28</v>
      </c>
      <c r="D394" s="38" t="s">
        <v>60</v>
      </c>
      <c r="E394" s="39">
        <v>12894.63</v>
      </c>
      <c r="G394" s="8">
        <f>+G393*0.7</f>
        <v>1693.5483870967741</v>
      </c>
    </row>
    <row r="395" spans="2:27" ht="15" customHeight="1" x14ac:dyDescent="0.3">
      <c r="B395" s="35">
        <f>+B394+0.0001</f>
        <v>7.0106999999999982</v>
      </c>
      <c r="C395" s="53" t="s">
        <v>38</v>
      </c>
      <c r="D395" s="38" t="s">
        <v>57</v>
      </c>
      <c r="E395" s="39">
        <v>12894.63</v>
      </c>
      <c r="Q395" s="8"/>
      <c r="V395" s="8"/>
      <c r="W395" s="8"/>
    </row>
    <row r="396" spans="2:27" ht="15" customHeight="1" x14ac:dyDescent="0.3">
      <c r="B396" s="40">
        <f>+B360+0.01</f>
        <v>7.02</v>
      </c>
      <c r="C396" s="49" t="s">
        <v>74</v>
      </c>
      <c r="D396" s="41"/>
      <c r="E396" s="42"/>
      <c r="Q396" s="8"/>
      <c r="V396" s="8"/>
      <c r="W396" s="8"/>
    </row>
    <row r="397" spans="2:27" ht="15" customHeight="1" x14ac:dyDescent="0.3">
      <c r="B397" s="35">
        <f>+B396+0.0001</f>
        <v>7.0200999999999993</v>
      </c>
      <c r="C397" s="52" t="s">
        <v>75</v>
      </c>
      <c r="D397" s="21"/>
      <c r="E397" s="22"/>
      <c r="Q397" s="8"/>
      <c r="V397" s="8"/>
      <c r="W397" s="8"/>
    </row>
    <row r="398" spans="2:27" ht="15" customHeight="1" x14ac:dyDescent="0.3">
      <c r="B398" s="27">
        <f>B397+0.000001</f>
        <v>7.0201009999999995</v>
      </c>
      <c r="C398" s="50" t="s">
        <v>30</v>
      </c>
      <c r="D398" s="21" t="s">
        <v>57</v>
      </c>
      <c r="E398" s="22">
        <v>35857.5</v>
      </c>
      <c r="Q398" s="8"/>
      <c r="V398" s="8"/>
      <c r="W398" s="8"/>
    </row>
    <row r="399" spans="2:27" ht="15" customHeight="1" x14ac:dyDescent="0.3">
      <c r="B399" s="27">
        <f t="shared" ref="B399:B406" si="31">B398+0.000001</f>
        <v>7.0201019999999996</v>
      </c>
      <c r="C399" s="50" t="s">
        <v>58</v>
      </c>
      <c r="D399" s="21" t="s">
        <v>59</v>
      </c>
      <c r="E399" s="22">
        <v>6311</v>
      </c>
      <c r="Q399" s="8"/>
      <c r="V399" s="8"/>
      <c r="W399" s="8"/>
    </row>
    <row r="400" spans="2:27" ht="15" customHeight="1" x14ac:dyDescent="0.3">
      <c r="B400" s="27">
        <f t="shared" si="31"/>
        <v>7.0201029999999998</v>
      </c>
      <c r="C400" s="50" t="s">
        <v>41</v>
      </c>
      <c r="D400" s="21" t="s">
        <v>59</v>
      </c>
      <c r="E400" s="22">
        <v>94663.6</v>
      </c>
      <c r="Q400" s="8"/>
      <c r="V400" s="8"/>
      <c r="W400" s="8"/>
    </row>
    <row r="401" spans="2:26" ht="15" customHeight="1" x14ac:dyDescent="0.3">
      <c r="B401" s="27">
        <f t="shared" si="31"/>
        <v>7.0201039999999999</v>
      </c>
      <c r="C401" s="50" t="s">
        <v>76</v>
      </c>
      <c r="D401" s="21" t="s">
        <v>60</v>
      </c>
      <c r="E401" s="22">
        <v>35857.5</v>
      </c>
      <c r="Q401" s="8"/>
      <c r="V401" s="8"/>
      <c r="W401" s="8"/>
    </row>
    <row r="402" spans="2:26" ht="15" customHeight="1" x14ac:dyDescent="0.25">
      <c r="B402" s="27">
        <f t="shared" si="31"/>
        <v>7.020105</v>
      </c>
      <c r="C402" s="55" t="s">
        <v>33</v>
      </c>
      <c r="D402" s="25" t="s">
        <v>60</v>
      </c>
      <c r="E402" s="22">
        <v>0</v>
      </c>
      <c r="Q402" s="8"/>
      <c r="V402" s="8"/>
      <c r="W402" s="8"/>
    </row>
    <row r="403" spans="2:26" ht="15" customHeight="1" x14ac:dyDescent="0.25">
      <c r="B403" s="27">
        <f t="shared" si="31"/>
        <v>7.0201060000000002</v>
      </c>
      <c r="C403" s="55" t="s">
        <v>77</v>
      </c>
      <c r="D403" s="25" t="s">
        <v>60</v>
      </c>
      <c r="E403" s="22">
        <v>0</v>
      </c>
      <c r="Q403" s="8"/>
      <c r="V403" s="8"/>
      <c r="W403" s="8"/>
    </row>
    <row r="404" spans="2:26" ht="15" customHeight="1" x14ac:dyDescent="0.25">
      <c r="B404" s="27">
        <f t="shared" si="31"/>
        <v>7.0201070000000003</v>
      </c>
      <c r="C404" s="55" t="s">
        <v>62</v>
      </c>
      <c r="D404" s="25" t="s">
        <v>59</v>
      </c>
      <c r="E404" s="22">
        <v>0</v>
      </c>
      <c r="Q404" s="8"/>
      <c r="V404" s="8"/>
      <c r="W404" s="8"/>
    </row>
    <row r="405" spans="2:26" ht="15" customHeight="1" x14ac:dyDescent="0.25">
      <c r="B405" s="27">
        <f t="shared" si="31"/>
        <v>7.0201080000000005</v>
      </c>
      <c r="C405" s="55" t="s">
        <v>78</v>
      </c>
      <c r="D405" s="25" t="s">
        <v>60</v>
      </c>
      <c r="E405" s="22">
        <v>35857.5</v>
      </c>
      <c r="Q405" s="8"/>
      <c r="V405" s="8"/>
      <c r="W405" s="8"/>
    </row>
    <row r="406" spans="2:26" ht="15" customHeight="1" x14ac:dyDescent="0.25">
      <c r="B406" s="27">
        <f t="shared" si="31"/>
        <v>7.0201090000000006</v>
      </c>
      <c r="C406" s="55" t="s">
        <v>122</v>
      </c>
      <c r="D406" s="25" t="s">
        <v>60</v>
      </c>
      <c r="E406" s="22">
        <v>10757.300000000001</v>
      </c>
      <c r="Q406" s="8"/>
      <c r="V406" s="8"/>
      <c r="W406" s="8"/>
    </row>
    <row r="407" spans="2:26" ht="15" customHeight="1" x14ac:dyDescent="0.3">
      <c r="B407" s="35">
        <f>+B397+0.0001</f>
        <v>7.0201999999999991</v>
      </c>
      <c r="C407" s="52" t="s">
        <v>83</v>
      </c>
      <c r="D407" s="21"/>
      <c r="E407" s="22"/>
      <c r="Q407" s="8"/>
      <c r="V407" s="8"/>
      <c r="W407" s="8"/>
    </row>
    <row r="408" spans="2:26" ht="15" customHeight="1" x14ac:dyDescent="0.3">
      <c r="B408" s="27">
        <f>B407+0.000001</f>
        <v>7.0202009999999992</v>
      </c>
      <c r="C408" s="50" t="s">
        <v>112</v>
      </c>
      <c r="D408" s="21" t="s">
        <v>80</v>
      </c>
      <c r="E408" s="22">
        <v>22019.600000000002</v>
      </c>
      <c r="Q408" s="8"/>
      <c r="V408" s="8"/>
      <c r="W408" s="8"/>
      <c r="Z408" s="45">
        <f>+E408/2.69</f>
        <v>8185.7249070631979</v>
      </c>
    </row>
    <row r="409" spans="2:26" ht="15" customHeight="1" x14ac:dyDescent="0.3">
      <c r="B409" s="27">
        <f t="shared" ref="B409:B421" si="32">B408+0.000001</f>
        <v>7.0202019999999994</v>
      </c>
      <c r="C409" s="50" t="s">
        <v>113</v>
      </c>
      <c r="D409" s="21" t="s">
        <v>80</v>
      </c>
      <c r="E409" s="22">
        <v>234158.5</v>
      </c>
      <c r="Q409" s="8"/>
      <c r="V409" s="8"/>
      <c r="W409" s="8"/>
      <c r="Z409" s="45">
        <f>+E409/2.69</f>
        <v>87047.769516728629</v>
      </c>
    </row>
    <row r="410" spans="2:26" ht="15" customHeight="1" x14ac:dyDescent="0.3">
      <c r="B410" s="27">
        <f t="shared" si="32"/>
        <v>7.0202029999999995</v>
      </c>
      <c r="C410" s="50" t="s">
        <v>114</v>
      </c>
      <c r="D410" s="21" t="s">
        <v>80</v>
      </c>
      <c r="E410" s="22">
        <v>22019.600000000002</v>
      </c>
      <c r="Q410" s="8"/>
      <c r="V410" s="8"/>
      <c r="W410" s="8"/>
      <c r="Z410" s="45">
        <f t="shared" ref="Z410:Z413" si="33">+E410/2.69</f>
        <v>8185.7249070631979</v>
      </c>
    </row>
    <row r="411" spans="2:26" ht="15" customHeight="1" x14ac:dyDescent="0.3">
      <c r="B411" s="27">
        <f t="shared" si="32"/>
        <v>7.0202039999999997</v>
      </c>
      <c r="C411" s="50" t="s">
        <v>115</v>
      </c>
      <c r="D411" s="21" t="s">
        <v>80</v>
      </c>
      <c r="E411" s="22">
        <v>234158.5</v>
      </c>
      <c r="Q411" s="8"/>
      <c r="V411" s="8"/>
      <c r="W411" s="8"/>
      <c r="Z411" s="45">
        <f t="shared" si="33"/>
        <v>87047.769516728629</v>
      </c>
    </row>
    <row r="412" spans="2:26" ht="15" customHeight="1" x14ac:dyDescent="0.3">
      <c r="B412" s="27">
        <f t="shared" si="32"/>
        <v>7.0202049999999998</v>
      </c>
      <c r="C412" s="50" t="s">
        <v>116</v>
      </c>
      <c r="D412" s="21" t="s">
        <v>80</v>
      </c>
      <c r="E412" s="22">
        <v>29359.5</v>
      </c>
      <c r="Q412" s="8"/>
      <c r="V412" s="8"/>
      <c r="W412" s="8"/>
      <c r="Z412" s="45">
        <f t="shared" si="33"/>
        <v>10914.312267657993</v>
      </c>
    </row>
    <row r="413" spans="2:26" ht="15" customHeight="1" x14ac:dyDescent="0.3">
      <c r="B413" s="27">
        <f t="shared" si="32"/>
        <v>7.0202059999999999</v>
      </c>
      <c r="C413" s="50" t="s">
        <v>117</v>
      </c>
      <c r="D413" s="21" t="s">
        <v>80</v>
      </c>
      <c r="E413" s="22">
        <v>234158.5</v>
      </c>
      <c r="Q413" s="8"/>
      <c r="V413" s="8"/>
      <c r="W413" s="8"/>
      <c r="Z413" s="45">
        <f t="shared" si="33"/>
        <v>87047.769516728629</v>
      </c>
    </row>
    <row r="414" spans="2:26" ht="15" customHeight="1" x14ac:dyDescent="0.3">
      <c r="B414" s="27">
        <f t="shared" si="32"/>
        <v>7.0202070000000001</v>
      </c>
      <c r="C414" s="50" t="s">
        <v>84</v>
      </c>
      <c r="D414" s="21" t="s">
        <v>59</v>
      </c>
      <c r="E414" s="22">
        <v>817696.20000000007</v>
      </c>
      <c r="Q414" s="8"/>
      <c r="V414" s="8"/>
      <c r="W414" s="8"/>
    </row>
    <row r="415" spans="2:26" ht="15" customHeight="1" x14ac:dyDescent="0.3">
      <c r="B415" s="27">
        <f t="shared" si="32"/>
        <v>7.0202080000000002</v>
      </c>
      <c r="C415" s="50" t="s">
        <v>82</v>
      </c>
      <c r="D415" s="21" t="s">
        <v>60</v>
      </c>
      <c r="E415" s="22">
        <v>14421.5</v>
      </c>
      <c r="Q415" s="8"/>
      <c r="V415" s="8"/>
      <c r="W415" s="8"/>
    </row>
    <row r="416" spans="2:26" ht="15" customHeight="1" x14ac:dyDescent="0.3">
      <c r="B416" s="27">
        <f t="shared" si="32"/>
        <v>7.0202090000000004</v>
      </c>
      <c r="C416" s="50" t="s">
        <v>62</v>
      </c>
      <c r="D416" s="21" t="s">
        <v>59</v>
      </c>
      <c r="E416" s="22">
        <v>12691</v>
      </c>
      <c r="Q416" s="8"/>
      <c r="V416" s="8"/>
      <c r="W416" s="8"/>
    </row>
    <row r="417" spans="2:23" ht="15" customHeight="1" x14ac:dyDescent="0.3">
      <c r="B417" s="27">
        <f t="shared" si="32"/>
        <v>7.0202100000000005</v>
      </c>
      <c r="C417" s="50" t="s">
        <v>40</v>
      </c>
      <c r="D417" s="21" t="s">
        <v>59</v>
      </c>
      <c r="E417" s="22">
        <v>11537.2</v>
      </c>
      <c r="Q417" s="8"/>
      <c r="V417" s="8"/>
      <c r="W417" s="8"/>
    </row>
    <row r="418" spans="2:23" ht="15" customHeight="1" x14ac:dyDescent="0.3">
      <c r="B418" s="27">
        <f t="shared" si="32"/>
        <v>7.0202110000000006</v>
      </c>
      <c r="C418" s="50" t="s">
        <v>76</v>
      </c>
      <c r="D418" s="21" t="s">
        <v>60</v>
      </c>
      <c r="E418" s="22">
        <v>192286</v>
      </c>
      <c r="Q418" s="8"/>
      <c r="V418" s="8"/>
      <c r="W418" s="8"/>
    </row>
    <row r="419" spans="2:23" ht="15" customHeight="1" x14ac:dyDescent="0.3">
      <c r="B419" s="27">
        <f t="shared" si="32"/>
        <v>7.0202120000000008</v>
      </c>
      <c r="C419" s="50" t="s">
        <v>121</v>
      </c>
      <c r="D419" s="21" t="s">
        <v>60</v>
      </c>
      <c r="E419" s="22">
        <v>177864.6</v>
      </c>
      <c r="Q419" s="8"/>
      <c r="V419" s="8"/>
      <c r="W419" s="8"/>
    </row>
    <row r="420" spans="2:23" ht="15" customHeight="1" x14ac:dyDescent="0.3">
      <c r="B420" s="27">
        <f t="shared" si="32"/>
        <v>7.0202130000000009</v>
      </c>
      <c r="C420" s="50" t="s">
        <v>28</v>
      </c>
      <c r="D420" s="21" t="s">
        <v>60</v>
      </c>
      <c r="E420" s="22">
        <v>14421.5</v>
      </c>
      <c r="Q420" s="8"/>
      <c r="V420" s="8"/>
      <c r="W420" s="8"/>
    </row>
    <row r="421" spans="2:23" ht="15" customHeight="1" x14ac:dyDescent="0.3">
      <c r="B421" s="27">
        <f t="shared" si="32"/>
        <v>7.0202140000000011</v>
      </c>
      <c r="C421" s="50" t="s">
        <v>85</v>
      </c>
      <c r="D421" s="21" t="s">
        <v>60</v>
      </c>
      <c r="E421" s="22">
        <v>288429</v>
      </c>
      <c r="Q421" s="8"/>
      <c r="V421" s="8"/>
      <c r="W421" s="8"/>
    </row>
    <row r="422" spans="2:23" ht="15" customHeight="1" x14ac:dyDescent="0.3">
      <c r="B422" s="40">
        <f>+B396+0.01</f>
        <v>7.0299999999999994</v>
      </c>
      <c r="C422" s="49" t="s">
        <v>104</v>
      </c>
      <c r="D422" s="41"/>
      <c r="E422" s="42"/>
      <c r="Q422" s="8"/>
      <c r="V422" s="8"/>
      <c r="W422" s="8"/>
    </row>
    <row r="423" spans="2:23" ht="15" customHeight="1" x14ac:dyDescent="0.3">
      <c r="B423" s="35">
        <f>B422+0.0001</f>
        <v>7.0300999999999991</v>
      </c>
      <c r="C423" s="52" t="s">
        <v>100</v>
      </c>
      <c r="D423" s="21"/>
      <c r="E423" s="22"/>
      <c r="Q423" s="8"/>
      <c r="V423" s="8"/>
      <c r="W423" s="8"/>
    </row>
    <row r="424" spans="2:23" ht="15" customHeight="1" x14ac:dyDescent="0.3">
      <c r="B424" s="27">
        <f>B423+0.000001</f>
        <v>7.0301009999999993</v>
      </c>
      <c r="C424" s="50" t="s">
        <v>99</v>
      </c>
      <c r="D424" s="21" t="s">
        <v>46</v>
      </c>
      <c r="E424" s="22">
        <v>1</v>
      </c>
      <c r="Q424" s="8"/>
      <c r="V424" s="8"/>
      <c r="W424" s="8"/>
    </row>
    <row r="425" spans="2:23" ht="15" customHeight="1" x14ac:dyDescent="0.3">
      <c r="B425" s="27">
        <f>B424+0.000001</f>
        <v>7.0301019999999994</v>
      </c>
      <c r="C425" s="50" t="s">
        <v>101</v>
      </c>
      <c r="D425" s="21" t="s">
        <v>50</v>
      </c>
      <c r="E425" s="22">
        <v>15.9</v>
      </c>
      <c r="Q425" s="8"/>
      <c r="V425" s="8"/>
      <c r="W425" s="8"/>
    </row>
    <row r="426" spans="2:23" ht="15" customHeight="1" x14ac:dyDescent="0.3">
      <c r="B426" s="35">
        <f>B423+0.0001</f>
        <v>7.0301999999999989</v>
      </c>
      <c r="C426" s="52" t="s">
        <v>102</v>
      </c>
      <c r="D426" s="21"/>
      <c r="E426" s="22"/>
      <c r="Q426" s="8"/>
      <c r="V426" s="8"/>
      <c r="W426" s="8"/>
    </row>
    <row r="427" spans="2:23" ht="15" customHeight="1" x14ac:dyDescent="0.3">
      <c r="B427" s="27">
        <f>B426+0.000001</f>
        <v>7.030200999999999</v>
      </c>
      <c r="C427" s="50" t="s">
        <v>103</v>
      </c>
      <c r="D427" s="21" t="s">
        <v>46</v>
      </c>
      <c r="E427" s="22">
        <v>1</v>
      </c>
      <c r="Q427" s="8"/>
      <c r="V427" s="8"/>
      <c r="W427" s="8"/>
    </row>
    <row r="428" spans="2:23" ht="15" customHeight="1" x14ac:dyDescent="0.3">
      <c r="B428" s="16">
        <f>+B359+1</f>
        <v>8</v>
      </c>
      <c r="C428" s="17" t="s">
        <v>98</v>
      </c>
      <c r="D428" s="18"/>
      <c r="E428" s="19"/>
      <c r="Q428" s="8"/>
      <c r="V428" s="8"/>
      <c r="W428" s="8"/>
    </row>
    <row r="429" spans="2:23" ht="15" customHeight="1" x14ac:dyDescent="0.3">
      <c r="B429" s="40">
        <f>+B428+0.01</f>
        <v>8.01</v>
      </c>
      <c r="C429" s="49" t="s">
        <v>52</v>
      </c>
      <c r="D429" s="41"/>
      <c r="E429" s="42"/>
      <c r="Q429" s="8"/>
      <c r="V429" s="8"/>
      <c r="W429" s="8"/>
    </row>
    <row r="430" spans="2:23" ht="15" customHeight="1" x14ac:dyDescent="0.3">
      <c r="B430" s="35">
        <f>+B429+0.0001</f>
        <v>8.0100999999999996</v>
      </c>
      <c r="C430" s="53" t="s">
        <v>56</v>
      </c>
      <c r="D430" s="36"/>
      <c r="E430" s="37"/>
      <c r="Q430" s="8"/>
      <c r="V430" s="8"/>
      <c r="W430" s="8"/>
    </row>
    <row r="431" spans="2:23" ht="15" customHeight="1" x14ac:dyDescent="0.3">
      <c r="B431" s="27">
        <f>B430+0.000001</f>
        <v>8.0101009999999988</v>
      </c>
      <c r="C431" s="54" t="s">
        <v>30</v>
      </c>
      <c r="D431" s="36" t="s">
        <v>57</v>
      </c>
      <c r="E431" s="37">
        <v>0</v>
      </c>
      <c r="Q431" s="8"/>
      <c r="V431" s="8"/>
      <c r="W431" s="8"/>
    </row>
    <row r="432" spans="2:23" ht="15" customHeight="1" x14ac:dyDescent="0.3">
      <c r="B432" s="27">
        <f t="shared" ref="B432:B442" si="34">B431+0.000001</f>
        <v>8.0101019999999981</v>
      </c>
      <c r="C432" s="50" t="s">
        <v>58</v>
      </c>
      <c r="D432" s="21" t="s">
        <v>59</v>
      </c>
      <c r="E432" s="22">
        <v>0</v>
      </c>
      <c r="Q432" s="8"/>
      <c r="V432" s="8"/>
      <c r="W432" s="8"/>
    </row>
    <row r="433" spans="2:23" ht="15" customHeight="1" x14ac:dyDescent="0.3">
      <c r="B433" s="27">
        <f t="shared" si="34"/>
        <v>8.0101029999999973</v>
      </c>
      <c r="C433" s="50" t="s">
        <v>41</v>
      </c>
      <c r="D433" s="21" t="s">
        <v>59</v>
      </c>
      <c r="E433" s="22">
        <v>0</v>
      </c>
      <c r="Q433" s="8"/>
      <c r="V433" s="8"/>
      <c r="W433" s="8"/>
    </row>
    <row r="434" spans="2:23" ht="15" customHeight="1" x14ac:dyDescent="0.3">
      <c r="B434" s="27">
        <f t="shared" si="34"/>
        <v>8.0101039999999966</v>
      </c>
      <c r="C434" s="50" t="s">
        <v>31</v>
      </c>
      <c r="D434" s="21" t="s">
        <v>60</v>
      </c>
      <c r="E434" s="22">
        <v>0</v>
      </c>
      <c r="Q434" s="8"/>
      <c r="V434" s="8"/>
      <c r="W434" s="8"/>
    </row>
    <row r="435" spans="2:23" ht="15" customHeight="1" x14ac:dyDescent="0.3">
      <c r="B435" s="27">
        <f t="shared" si="34"/>
        <v>8.0101049999999958</v>
      </c>
      <c r="C435" s="50" t="s">
        <v>33</v>
      </c>
      <c r="D435" s="21" t="s">
        <v>60</v>
      </c>
      <c r="E435" s="22">
        <v>0</v>
      </c>
      <c r="Q435" s="8"/>
      <c r="V435" s="8"/>
      <c r="W435" s="8"/>
    </row>
    <row r="436" spans="2:23" ht="15" customHeight="1" x14ac:dyDescent="0.3">
      <c r="B436" s="27">
        <f t="shared" si="34"/>
        <v>8.0101059999999951</v>
      </c>
      <c r="C436" s="50" t="s">
        <v>32</v>
      </c>
      <c r="D436" s="21" t="s">
        <v>60</v>
      </c>
      <c r="E436" s="22">
        <v>0</v>
      </c>
      <c r="Q436" s="8"/>
      <c r="V436" s="8"/>
      <c r="W436" s="8"/>
    </row>
    <row r="437" spans="2:23" ht="15" customHeight="1" x14ac:dyDescent="0.3">
      <c r="B437" s="27">
        <f t="shared" si="34"/>
        <v>8.0101069999999943</v>
      </c>
      <c r="C437" s="50" t="s">
        <v>37</v>
      </c>
      <c r="D437" s="21" t="s">
        <v>60</v>
      </c>
      <c r="E437" s="22">
        <v>0</v>
      </c>
      <c r="Q437" s="8"/>
      <c r="V437" s="8"/>
      <c r="W437" s="8"/>
    </row>
    <row r="438" spans="2:23" ht="15" customHeight="1" x14ac:dyDescent="0.3">
      <c r="B438" s="27">
        <f t="shared" si="34"/>
        <v>8.0101079999999936</v>
      </c>
      <c r="C438" s="50" t="s">
        <v>36</v>
      </c>
      <c r="D438" s="21" t="s">
        <v>60</v>
      </c>
      <c r="E438" s="22">
        <v>0</v>
      </c>
      <c r="Q438" s="8"/>
      <c r="V438" s="8"/>
      <c r="W438" s="8"/>
    </row>
    <row r="439" spans="2:23" ht="15" customHeight="1" x14ac:dyDescent="0.3">
      <c r="B439" s="27">
        <f t="shared" si="34"/>
        <v>8.0101089999999928</v>
      </c>
      <c r="C439" s="54" t="s">
        <v>61</v>
      </c>
      <c r="D439" s="36" t="s">
        <v>59</v>
      </c>
      <c r="E439" s="37">
        <v>0</v>
      </c>
      <c r="Q439" s="8"/>
      <c r="V439" s="8"/>
      <c r="W439" s="8"/>
    </row>
    <row r="440" spans="2:23" ht="15" customHeight="1" x14ac:dyDescent="0.3">
      <c r="B440" s="27">
        <f t="shared" si="34"/>
        <v>8.0101099999999921</v>
      </c>
      <c r="C440" s="54" t="s">
        <v>42</v>
      </c>
      <c r="D440" s="36" t="s">
        <v>59</v>
      </c>
      <c r="E440" s="37">
        <v>0</v>
      </c>
      <c r="Q440" s="8"/>
      <c r="V440" s="8"/>
      <c r="W440" s="8"/>
    </row>
    <row r="441" spans="2:23" ht="15" customHeight="1" x14ac:dyDescent="0.3">
      <c r="B441" s="27">
        <f t="shared" si="34"/>
        <v>8.0101109999999913</v>
      </c>
      <c r="C441" s="54" t="s">
        <v>62</v>
      </c>
      <c r="D441" s="36" t="s">
        <v>59</v>
      </c>
      <c r="E441" s="37">
        <v>0</v>
      </c>
    </row>
    <row r="442" spans="2:23" ht="15" customHeight="1" x14ac:dyDescent="0.3">
      <c r="B442" s="27">
        <f t="shared" si="34"/>
        <v>8.0101119999999906</v>
      </c>
      <c r="C442" s="54" t="s">
        <v>40</v>
      </c>
      <c r="D442" s="36" t="s">
        <v>59</v>
      </c>
      <c r="E442" s="37">
        <v>0</v>
      </c>
    </row>
    <row r="443" spans="2:23" ht="15" customHeight="1" x14ac:dyDescent="0.3">
      <c r="B443" s="35">
        <f>+B430+0.0001</f>
        <v>8.0101999999999993</v>
      </c>
      <c r="C443" s="53" t="s">
        <v>29</v>
      </c>
      <c r="D443" s="36"/>
      <c r="E443" s="37"/>
    </row>
    <row r="444" spans="2:23" ht="15" customHeight="1" x14ac:dyDescent="0.3">
      <c r="B444" s="27">
        <f>B443+0.000001</f>
        <v>8.0102009999999986</v>
      </c>
      <c r="C444" s="54" t="s">
        <v>30</v>
      </c>
      <c r="D444" s="36" t="s">
        <v>57</v>
      </c>
      <c r="E444" s="37">
        <v>0</v>
      </c>
    </row>
    <row r="445" spans="2:23" ht="15" customHeight="1" x14ac:dyDescent="0.3">
      <c r="B445" s="27">
        <f t="shared" ref="B445:B450" si="35">B444+0.000001</f>
        <v>8.0102019999999978</v>
      </c>
      <c r="C445" s="54" t="s">
        <v>58</v>
      </c>
      <c r="D445" s="36" t="s">
        <v>59</v>
      </c>
      <c r="E445" s="37">
        <v>0</v>
      </c>
    </row>
    <row r="446" spans="2:23" ht="15" customHeight="1" x14ac:dyDescent="0.3">
      <c r="B446" s="27">
        <f t="shared" si="35"/>
        <v>8.0102029999999971</v>
      </c>
      <c r="C446" s="54" t="s">
        <v>41</v>
      </c>
      <c r="D446" s="36" t="s">
        <v>59</v>
      </c>
      <c r="E446" s="37">
        <v>0</v>
      </c>
    </row>
    <row r="447" spans="2:23" ht="15" customHeight="1" x14ac:dyDescent="0.3">
      <c r="B447" s="27">
        <f t="shared" si="35"/>
        <v>8.0102039999999963</v>
      </c>
      <c r="C447" s="54" t="s">
        <v>31</v>
      </c>
      <c r="D447" s="36" t="s">
        <v>60</v>
      </c>
      <c r="E447" s="37">
        <v>0</v>
      </c>
    </row>
    <row r="448" spans="2:23" ht="15" customHeight="1" x14ac:dyDescent="0.3">
      <c r="B448" s="27">
        <f t="shared" si="35"/>
        <v>8.0102049999999956</v>
      </c>
      <c r="C448" s="54" t="s">
        <v>71</v>
      </c>
      <c r="D448" s="36" t="s">
        <v>60</v>
      </c>
      <c r="E448" s="37">
        <v>0</v>
      </c>
    </row>
    <row r="449" spans="2:27" ht="15" customHeight="1" x14ac:dyDescent="0.3">
      <c r="B449" s="27">
        <f t="shared" si="35"/>
        <v>8.0102059999999948</v>
      </c>
      <c r="C449" s="54" t="s">
        <v>72</v>
      </c>
      <c r="D449" s="36" t="s">
        <v>47</v>
      </c>
      <c r="E449" s="37">
        <v>0</v>
      </c>
    </row>
    <row r="450" spans="2:27" ht="15" customHeight="1" x14ac:dyDescent="0.3">
      <c r="B450" s="27">
        <f t="shared" si="35"/>
        <v>8.0102069999999941</v>
      </c>
      <c r="C450" s="54" t="s">
        <v>73</v>
      </c>
      <c r="D450" s="36" t="s">
        <v>46</v>
      </c>
      <c r="E450" s="37">
        <v>0</v>
      </c>
    </row>
    <row r="451" spans="2:27" ht="15" customHeight="1" x14ac:dyDescent="0.3">
      <c r="B451" s="35">
        <f>+B443+0.0001</f>
        <v>8.0102999999999991</v>
      </c>
      <c r="C451" s="53" t="s">
        <v>106</v>
      </c>
      <c r="D451" s="21"/>
      <c r="E451" s="22"/>
      <c r="H451" s="7"/>
      <c r="J451" s="7"/>
      <c r="Q451" s="48"/>
      <c r="V451" s="48"/>
      <c r="W451" s="47"/>
      <c r="Z451" s="8"/>
      <c r="AA451" s="7"/>
    </row>
    <row r="452" spans="2:27" ht="15" customHeight="1" x14ac:dyDescent="0.3">
      <c r="B452" s="27">
        <f>B451+0.000001</f>
        <v>8.0103009999999983</v>
      </c>
      <c r="C452" s="54" t="s">
        <v>67</v>
      </c>
      <c r="D452" s="21" t="s">
        <v>57</v>
      </c>
      <c r="E452" s="22">
        <v>0</v>
      </c>
      <c r="H452" s="7"/>
      <c r="J452" s="7"/>
      <c r="Q452" s="48"/>
      <c r="V452" s="48"/>
      <c r="W452" s="47"/>
      <c r="Z452" s="8"/>
      <c r="AA452" s="7"/>
    </row>
    <row r="453" spans="2:27" ht="15" customHeight="1" x14ac:dyDescent="0.3">
      <c r="B453" s="27">
        <f t="shared" ref="B453:B460" si="36">B452+0.000001</f>
        <v>8.0103019999999976</v>
      </c>
      <c r="C453" s="54" t="s">
        <v>68</v>
      </c>
      <c r="D453" s="21" t="s">
        <v>46</v>
      </c>
      <c r="E453" s="22">
        <v>0</v>
      </c>
      <c r="H453" s="7"/>
      <c r="J453" s="7"/>
      <c r="Q453" s="48"/>
      <c r="V453" s="48"/>
      <c r="W453" s="47"/>
      <c r="Z453" s="8"/>
      <c r="AA453" s="7"/>
    </row>
    <row r="454" spans="2:27" ht="15" customHeight="1" x14ac:dyDescent="0.3">
      <c r="B454" s="27">
        <f t="shared" si="36"/>
        <v>8.0103029999999968</v>
      </c>
      <c r="C454" s="54" t="s">
        <v>69</v>
      </c>
      <c r="D454" s="21" t="s">
        <v>50</v>
      </c>
      <c r="E454" s="22">
        <v>0</v>
      </c>
      <c r="H454" s="7"/>
      <c r="J454" s="7"/>
      <c r="Q454" s="48"/>
      <c r="V454" s="48"/>
      <c r="W454" s="47"/>
      <c r="Z454" s="8"/>
      <c r="AA454" s="7"/>
    </row>
    <row r="455" spans="2:27" ht="15" customHeight="1" x14ac:dyDescent="0.3">
      <c r="B455" s="27">
        <f t="shared" si="36"/>
        <v>8.0103039999999961</v>
      </c>
      <c r="C455" s="54" t="s">
        <v>30</v>
      </c>
      <c r="D455" s="21" t="s">
        <v>57</v>
      </c>
      <c r="E455" s="22">
        <v>0</v>
      </c>
      <c r="H455" s="7"/>
      <c r="J455" s="7"/>
      <c r="Q455" s="48"/>
      <c r="V455" s="48"/>
      <c r="W455" s="47"/>
      <c r="Z455" s="8"/>
      <c r="AA455" s="7"/>
    </row>
    <row r="456" spans="2:27" ht="15" customHeight="1" x14ac:dyDescent="0.3">
      <c r="B456" s="27">
        <f t="shared" si="36"/>
        <v>8.0103049999999953</v>
      </c>
      <c r="C456" s="54" t="s">
        <v>58</v>
      </c>
      <c r="D456" s="21" t="s">
        <v>59</v>
      </c>
      <c r="E456" s="22">
        <v>0</v>
      </c>
      <c r="H456" s="7"/>
      <c r="J456" s="7"/>
      <c r="Q456" s="48"/>
      <c r="V456" s="48"/>
      <c r="W456" s="47"/>
      <c r="Z456" s="8"/>
      <c r="AA456" s="7"/>
    </row>
    <row r="457" spans="2:27" ht="15" customHeight="1" x14ac:dyDescent="0.3">
      <c r="B457" s="27">
        <f t="shared" si="36"/>
        <v>8.0103059999999946</v>
      </c>
      <c r="C457" s="54" t="s">
        <v>41</v>
      </c>
      <c r="D457" s="21" t="s">
        <v>59</v>
      </c>
      <c r="E457" s="22">
        <v>0</v>
      </c>
      <c r="H457" s="7"/>
      <c r="J457" s="7"/>
      <c r="Q457" s="48"/>
      <c r="V457" s="48"/>
      <c r="W457" s="47"/>
      <c r="Z457" s="8"/>
      <c r="AA457" s="7"/>
    </row>
    <row r="458" spans="2:27" ht="15" customHeight="1" x14ac:dyDescent="0.3">
      <c r="B458" s="27">
        <f t="shared" si="36"/>
        <v>8.0103069999999938</v>
      </c>
      <c r="C458" s="54" t="s">
        <v>62</v>
      </c>
      <c r="D458" s="21" t="s">
        <v>59</v>
      </c>
      <c r="E458" s="22">
        <v>0</v>
      </c>
      <c r="H458" s="7"/>
      <c r="J458" s="7"/>
      <c r="Q458" s="48"/>
      <c r="V458" s="48"/>
      <c r="W458" s="47"/>
      <c r="Z458" s="8"/>
      <c r="AA458" s="7"/>
    </row>
    <row r="459" spans="2:27" ht="15" customHeight="1" x14ac:dyDescent="0.3">
      <c r="B459" s="27">
        <f t="shared" si="36"/>
        <v>8.0103079999999931</v>
      </c>
      <c r="C459" s="54" t="s">
        <v>40</v>
      </c>
      <c r="D459" s="21" t="s">
        <v>59</v>
      </c>
      <c r="E459" s="22">
        <v>0</v>
      </c>
      <c r="H459" s="7"/>
      <c r="J459" s="7"/>
      <c r="Q459" s="48"/>
      <c r="V459" s="48"/>
      <c r="W459" s="47"/>
      <c r="Z459" s="8"/>
      <c r="AA459" s="7"/>
    </row>
    <row r="460" spans="2:27" ht="15" customHeight="1" x14ac:dyDescent="0.3">
      <c r="B460" s="27">
        <f t="shared" si="36"/>
        <v>8.0103089999999924</v>
      </c>
      <c r="C460" s="54" t="s">
        <v>131</v>
      </c>
      <c r="D460" s="21" t="s">
        <v>57</v>
      </c>
      <c r="E460" s="22">
        <v>0</v>
      </c>
      <c r="H460" s="7"/>
      <c r="J460" s="7"/>
      <c r="Q460" s="48"/>
      <c r="V460" s="48"/>
      <c r="W460" s="47"/>
      <c r="Z460" s="8"/>
      <c r="AA460" s="7"/>
    </row>
    <row r="461" spans="2:27" ht="15" customHeight="1" x14ac:dyDescent="0.3">
      <c r="B461" s="35">
        <f>+B451+0.0001</f>
        <v>8.0103999999999989</v>
      </c>
      <c r="C461" s="53" t="s">
        <v>39</v>
      </c>
      <c r="D461" s="36" t="s">
        <v>50</v>
      </c>
      <c r="E461" s="37">
        <v>0</v>
      </c>
    </row>
    <row r="462" spans="2:27" ht="15" customHeight="1" x14ac:dyDescent="0.3">
      <c r="B462" s="35">
        <f>+B461+0.0001</f>
        <v>8.0104999999999986</v>
      </c>
      <c r="C462" s="53" t="s">
        <v>34</v>
      </c>
      <c r="D462" s="36" t="s">
        <v>50</v>
      </c>
      <c r="E462" s="37">
        <v>0</v>
      </c>
    </row>
    <row r="463" spans="2:27" ht="15" customHeight="1" x14ac:dyDescent="0.3">
      <c r="B463" s="35">
        <f>+B462+0.0001</f>
        <v>8.0105999999999984</v>
      </c>
      <c r="C463" s="53" t="s">
        <v>28</v>
      </c>
      <c r="D463" s="36" t="s">
        <v>60</v>
      </c>
      <c r="E463" s="37">
        <v>0</v>
      </c>
    </row>
    <row r="464" spans="2:27" ht="15" customHeight="1" x14ac:dyDescent="0.3">
      <c r="B464" s="35">
        <f>+B463+0.0001</f>
        <v>8.0106999999999982</v>
      </c>
      <c r="C464" s="53" t="s">
        <v>38</v>
      </c>
      <c r="D464" s="36" t="s">
        <v>57</v>
      </c>
      <c r="E464" s="37">
        <v>0</v>
      </c>
    </row>
    <row r="465" spans="2:5" ht="15" customHeight="1" x14ac:dyDescent="0.3">
      <c r="B465" s="40">
        <f>+B429+0.01</f>
        <v>8.02</v>
      </c>
      <c r="C465" s="49" t="s">
        <v>74</v>
      </c>
      <c r="D465" s="41"/>
      <c r="E465" s="42"/>
    </row>
    <row r="466" spans="2:5" ht="15" customHeight="1" x14ac:dyDescent="0.3">
      <c r="B466" s="35">
        <f>+B465+0.0001</f>
        <v>8.0200999999999993</v>
      </c>
      <c r="C466" s="52" t="s">
        <v>75</v>
      </c>
      <c r="D466" s="21"/>
      <c r="E466" s="22"/>
    </row>
    <row r="467" spans="2:5" ht="15" customHeight="1" x14ac:dyDescent="0.3">
      <c r="B467" s="27">
        <f t="shared" ref="B467:B475" si="37">B466+0.000001</f>
        <v>8.0201009999999986</v>
      </c>
      <c r="C467" s="50" t="s">
        <v>30</v>
      </c>
      <c r="D467" s="21" t="s">
        <v>57</v>
      </c>
      <c r="E467" s="22">
        <v>0</v>
      </c>
    </row>
    <row r="468" spans="2:5" ht="15" customHeight="1" x14ac:dyDescent="0.3">
      <c r="B468" s="27">
        <f t="shared" si="37"/>
        <v>8.0201019999999978</v>
      </c>
      <c r="C468" s="50" t="s">
        <v>58</v>
      </c>
      <c r="D468" s="21" t="s">
        <v>59</v>
      </c>
      <c r="E468" s="22">
        <v>0</v>
      </c>
    </row>
    <row r="469" spans="2:5" ht="15" customHeight="1" x14ac:dyDescent="0.3">
      <c r="B469" s="27">
        <f t="shared" si="37"/>
        <v>8.0201029999999971</v>
      </c>
      <c r="C469" s="50" t="s">
        <v>41</v>
      </c>
      <c r="D469" s="21" t="s">
        <v>59</v>
      </c>
      <c r="E469" s="22">
        <v>0</v>
      </c>
    </row>
    <row r="470" spans="2:5" ht="15" customHeight="1" x14ac:dyDescent="0.3">
      <c r="B470" s="27">
        <f t="shared" si="37"/>
        <v>8.0201039999999963</v>
      </c>
      <c r="C470" s="50" t="s">
        <v>76</v>
      </c>
      <c r="D470" s="21" t="s">
        <v>60</v>
      </c>
      <c r="E470" s="22">
        <v>0</v>
      </c>
    </row>
    <row r="471" spans="2:5" ht="15" customHeight="1" x14ac:dyDescent="0.25">
      <c r="B471" s="27">
        <f t="shared" si="37"/>
        <v>8.0201049999999956</v>
      </c>
      <c r="C471" s="55" t="s">
        <v>33</v>
      </c>
      <c r="D471" s="25" t="s">
        <v>60</v>
      </c>
      <c r="E471" s="22">
        <v>0</v>
      </c>
    </row>
    <row r="472" spans="2:5" ht="15" customHeight="1" x14ac:dyDescent="0.25">
      <c r="B472" s="27">
        <f t="shared" si="37"/>
        <v>8.0201059999999949</v>
      </c>
      <c r="C472" s="55" t="s">
        <v>78</v>
      </c>
      <c r="D472" s="25" t="s">
        <v>60</v>
      </c>
      <c r="E472" s="22">
        <v>0</v>
      </c>
    </row>
    <row r="473" spans="2:5" ht="15" customHeight="1" x14ac:dyDescent="0.25">
      <c r="B473" s="27">
        <f t="shared" si="37"/>
        <v>8.0201069999999941</v>
      </c>
      <c r="C473" s="55" t="s">
        <v>77</v>
      </c>
      <c r="D473" s="25" t="s">
        <v>60</v>
      </c>
      <c r="E473" s="22">
        <v>0</v>
      </c>
    </row>
    <row r="474" spans="2:5" ht="15" customHeight="1" x14ac:dyDescent="0.25">
      <c r="B474" s="27">
        <f t="shared" si="37"/>
        <v>8.0201079999999934</v>
      </c>
      <c r="C474" s="55" t="s">
        <v>62</v>
      </c>
      <c r="D474" s="25" t="s">
        <v>59</v>
      </c>
      <c r="E474" s="22">
        <v>0</v>
      </c>
    </row>
    <row r="475" spans="2:5" ht="15" customHeight="1" x14ac:dyDescent="0.25">
      <c r="B475" s="27">
        <f t="shared" si="37"/>
        <v>8.0201089999999926</v>
      </c>
      <c r="C475" s="55" t="s">
        <v>122</v>
      </c>
      <c r="D475" s="25" t="s">
        <v>60</v>
      </c>
      <c r="E475" s="22">
        <v>0</v>
      </c>
    </row>
    <row r="476" spans="2:5" ht="15" customHeight="1" x14ac:dyDescent="0.3">
      <c r="B476" s="35">
        <f>+B466+0.0001</f>
        <v>8.0201999999999991</v>
      </c>
      <c r="C476" s="52" t="s">
        <v>83</v>
      </c>
      <c r="D476" s="21"/>
      <c r="E476" s="22"/>
    </row>
    <row r="477" spans="2:5" ht="15" customHeight="1" x14ac:dyDescent="0.3">
      <c r="B477" s="27">
        <f>B476+0.000001</f>
        <v>8.0202009999999984</v>
      </c>
      <c r="C477" s="50" t="s">
        <v>112</v>
      </c>
      <c r="D477" s="21" t="s">
        <v>80</v>
      </c>
      <c r="E477" s="22">
        <v>0</v>
      </c>
    </row>
    <row r="478" spans="2:5" ht="15" customHeight="1" x14ac:dyDescent="0.3">
      <c r="B478" s="27">
        <f t="shared" ref="B478:B490" si="38">B477+0.000001</f>
        <v>8.0202019999999976</v>
      </c>
      <c r="C478" s="50" t="s">
        <v>113</v>
      </c>
      <c r="D478" s="21" t="s">
        <v>80</v>
      </c>
      <c r="E478" s="22">
        <v>0</v>
      </c>
    </row>
    <row r="479" spans="2:5" ht="15" customHeight="1" x14ac:dyDescent="0.3">
      <c r="B479" s="27">
        <f t="shared" si="38"/>
        <v>8.0202029999999969</v>
      </c>
      <c r="C479" s="50" t="s">
        <v>114</v>
      </c>
      <c r="D479" s="21" t="s">
        <v>80</v>
      </c>
      <c r="E479" s="22">
        <v>0</v>
      </c>
    </row>
    <row r="480" spans="2:5" ht="15" customHeight="1" x14ac:dyDescent="0.3">
      <c r="B480" s="27">
        <f t="shared" si="38"/>
        <v>8.0202039999999961</v>
      </c>
      <c r="C480" s="50" t="s">
        <v>115</v>
      </c>
      <c r="D480" s="21" t="s">
        <v>80</v>
      </c>
      <c r="E480" s="22">
        <v>0</v>
      </c>
    </row>
    <row r="481" spans="2:5" ht="15" customHeight="1" x14ac:dyDescent="0.3">
      <c r="B481" s="27">
        <f t="shared" si="38"/>
        <v>8.0202049999999954</v>
      </c>
      <c r="C481" s="50" t="s">
        <v>116</v>
      </c>
      <c r="D481" s="21" t="s">
        <v>80</v>
      </c>
      <c r="E481" s="22">
        <v>0</v>
      </c>
    </row>
    <row r="482" spans="2:5" ht="15" customHeight="1" x14ac:dyDescent="0.3">
      <c r="B482" s="27">
        <f t="shared" si="38"/>
        <v>8.0202059999999946</v>
      </c>
      <c r="C482" s="50" t="s">
        <v>117</v>
      </c>
      <c r="D482" s="21" t="s">
        <v>80</v>
      </c>
      <c r="E482" s="22">
        <v>0</v>
      </c>
    </row>
    <row r="483" spans="2:5" ht="15" customHeight="1" x14ac:dyDescent="0.3">
      <c r="B483" s="27">
        <f t="shared" si="38"/>
        <v>8.0202069999999939</v>
      </c>
      <c r="C483" s="50" t="s">
        <v>84</v>
      </c>
      <c r="D483" s="21" t="s">
        <v>59</v>
      </c>
      <c r="E483" s="22">
        <v>0</v>
      </c>
    </row>
    <row r="484" spans="2:5" ht="15" customHeight="1" x14ac:dyDescent="0.3">
      <c r="B484" s="27">
        <f t="shared" si="38"/>
        <v>8.0202079999999931</v>
      </c>
      <c r="C484" s="50" t="s">
        <v>82</v>
      </c>
      <c r="D484" s="21" t="s">
        <v>60</v>
      </c>
      <c r="E484" s="22">
        <v>0</v>
      </c>
    </row>
    <row r="485" spans="2:5" ht="15" customHeight="1" x14ac:dyDescent="0.3">
      <c r="B485" s="27">
        <f t="shared" si="38"/>
        <v>8.0202089999999924</v>
      </c>
      <c r="C485" s="50" t="s">
        <v>62</v>
      </c>
      <c r="D485" s="21" t="s">
        <v>59</v>
      </c>
      <c r="E485" s="22">
        <v>0</v>
      </c>
    </row>
    <row r="486" spans="2:5" ht="15" customHeight="1" x14ac:dyDescent="0.3">
      <c r="B486" s="27">
        <f t="shared" si="38"/>
        <v>8.0202099999999916</v>
      </c>
      <c r="C486" s="50" t="s">
        <v>40</v>
      </c>
      <c r="D486" s="21" t="s">
        <v>59</v>
      </c>
      <c r="E486" s="22">
        <v>0</v>
      </c>
    </row>
    <row r="487" spans="2:5" ht="15" customHeight="1" x14ac:dyDescent="0.3">
      <c r="B487" s="27">
        <f t="shared" si="38"/>
        <v>8.0202109999999909</v>
      </c>
      <c r="C487" s="50" t="s">
        <v>76</v>
      </c>
      <c r="D487" s="21" t="s">
        <v>60</v>
      </c>
      <c r="E487" s="22">
        <v>0</v>
      </c>
    </row>
    <row r="488" spans="2:5" ht="15" customHeight="1" x14ac:dyDescent="0.25">
      <c r="B488" s="27">
        <f t="shared" si="38"/>
        <v>8.0202119999999901</v>
      </c>
      <c r="C488" s="55" t="s">
        <v>78</v>
      </c>
      <c r="D488" s="21" t="s">
        <v>60</v>
      </c>
      <c r="E488" s="22">
        <v>0</v>
      </c>
    </row>
    <row r="489" spans="2:5" ht="15" customHeight="1" x14ac:dyDescent="0.3">
      <c r="B489" s="27">
        <f t="shared" si="38"/>
        <v>8.0202129999999894</v>
      </c>
      <c r="C489" s="50" t="s">
        <v>28</v>
      </c>
      <c r="D489" s="21" t="s">
        <v>60</v>
      </c>
      <c r="E489" s="22">
        <v>0</v>
      </c>
    </row>
    <row r="490" spans="2:5" ht="15" customHeight="1" x14ac:dyDescent="0.3">
      <c r="B490" s="27">
        <f t="shared" si="38"/>
        <v>8.0202139999999886</v>
      </c>
      <c r="C490" s="50" t="s">
        <v>85</v>
      </c>
      <c r="D490" s="21" t="s">
        <v>60</v>
      </c>
      <c r="E490" s="22">
        <v>0</v>
      </c>
    </row>
    <row r="491" spans="2:5" ht="15" customHeight="1" x14ac:dyDescent="0.3">
      <c r="B491" s="40">
        <f>+B465+0.01</f>
        <v>8.0299999999999994</v>
      </c>
      <c r="C491" s="49" t="s">
        <v>104</v>
      </c>
      <c r="D491" s="41"/>
      <c r="E491" s="42"/>
    </row>
    <row r="492" spans="2:5" ht="15" customHeight="1" x14ac:dyDescent="0.3">
      <c r="B492" s="35">
        <f>B491+0.0001</f>
        <v>8.0300999999999991</v>
      </c>
      <c r="C492" s="52" t="s">
        <v>100</v>
      </c>
      <c r="D492" s="21"/>
      <c r="E492" s="22"/>
    </row>
    <row r="493" spans="2:5" ht="15" customHeight="1" x14ac:dyDescent="0.3">
      <c r="B493" s="27">
        <f>B492+0.000001</f>
        <v>8.0301009999999984</v>
      </c>
      <c r="C493" s="50" t="s">
        <v>99</v>
      </c>
      <c r="D493" s="21" t="s">
        <v>46</v>
      </c>
      <c r="E493" s="22">
        <v>0</v>
      </c>
    </row>
    <row r="494" spans="2:5" ht="15" customHeight="1" x14ac:dyDescent="0.3">
      <c r="B494" s="27">
        <f>B493+0.000001</f>
        <v>8.0301019999999976</v>
      </c>
      <c r="C494" s="50" t="s">
        <v>101</v>
      </c>
      <c r="D494" s="21" t="s">
        <v>50</v>
      </c>
      <c r="E494" s="22">
        <v>0</v>
      </c>
    </row>
    <row r="495" spans="2:5" ht="15" customHeight="1" x14ac:dyDescent="0.3">
      <c r="B495" s="35">
        <f>B492+0.0001</f>
        <v>8.0301999999999989</v>
      </c>
      <c r="C495" s="52" t="s">
        <v>102</v>
      </c>
      <c r="D495" s="21"/>
      <c r="E495" s="22"/>
    </row>
    <row r="496" spans="2:5" ht="15" customHeight="1" x14ac:dyDescent="0.3">
      <c r="B496" s="27">
        <f>B495+0.000001</f>
        <v>8.0302009999999981</v>
      </c>
      <c r="C496" s="50" t="s">
        <v>103</v>
      </c>
      <c r="D496" s="21" t="s">
        <v>46</v>
      </c>
      <c r="E496" s="22">
        <v>0</v>
      </c>
    </row>
    <row r="497" spans="2:26" ht="15" customHeight="1" x14ac:dyDescent="0.3">
      <c r="B497" s="7"/>
      <c r="C497" s="7"/>
      <c r="Z497" s="46">
        <f>+SUM(Z10:Z496)</f>
        <v>1391686.6914498142</v>
      </c>
    </row>
    <row r="498" spans="2:26" ht="15" customHeight="1" x14ac:dyDescent="0.3">
      <c r="B498" s="7"/>
    </row>
    <row r="499" spans="2:26" ht="15" customHeight="1" x14ac:dyDescent="0.3">
      <c r="B499" s="24"/>
    </row>
  </sheetData>
  <autoFilter ref="B9:E496" xr:uid="{85C5BBC7-F8FA-44AD-A2F0-E5210914EFF7}"/>
  <mergeCells count="6">
    <mergeCell ref="B6:E6"/>
    <mergeCell ref="B2:B4"/>
    <mergeCell ref="C2:C3"/>
    <mergeCell ref="D2:E2"/>
    <mergeCell ref="D3:E3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1" manualBreakCount="1">
    <brk id="79" max="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9" ma:contentTypeDescription="Crear nuevo documento." ma:contentTypeScope="" ma:versionID="50da08205f3c7ce654ca08c2bec0b66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c49bf7c6b7508a5a4b51b21669956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7ADDEB-2B40-43A3-9B2A-17EBF85A7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81E7F7-C7E6-4630-8473-4D32B309A765}">
  <ds:schemaRefs>
    <ds:schemaRef ds:uri="http://purl.org/dc/dcmitype/"/>
    <ds:schemaRef ds:uri="bf002415-66b4-49b9-a1c9-362206eb161a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267c4d04-9e80-4fa2-a816-72c2f787efb4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5AD1EBF-36E1-4C23-92DE-3D7F03F198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cantidades</vt:lpstr>
      <vt:lpstr>'Lista de cantidades'!Área_de_impresión</vt:lpstr>
      <vt:lpstr>'Lista de cantidades'!Títulos_a_imprimir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Jose Luis Oblitas Nieto</cp:lastModifiedBy>
  <cp:revision/>
  <dcterms:created xsi:type="dcterms:W3CDTF">2022-02-20T14:02:55Z</dcterms:created>
  <dcterms:modified xsi:type="dcterms:W3CDTF">2025-04-09T02:17:07Z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