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 Casma_2022/"/>
    </mc:Choice>
  </mc:AlternateContent>
  <xr:revisionPtr revIDLastSave="0" documentId="8_{FA2FE572-5E8C-764F-A2F6-72EB19E5EA4F}" xr6:coauthVersionLast="47" xr6:coauthVersionMax="47" xr10:uidLastSave="{00000000-0000-0000-0000-000000000000}"/>
  <bookViews>
    <workbookView xWindow="2660" yWindow="2500" windowWidth="25760" windowHeight="14940" xr2:uid="{C18F2975-1D49-764F-9D02-A9259D1F3228}"/>
  </bookViews>
  <sheets>
    <sheet name="CasmaV4" sheetId="1" r:id="rId1"/>
  </sheets>
  <externalReferences>
    <externalReference r:id="rId2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18" i="1"/>
  <c r="E17" i="1"/>
  <c r="F17" i="1" s="1"/>
  <c r="F16" i="1"/>
  <c r="F15" i="1"/>
  <c r="F14" i="1"/>
  <c r="F13" i="1"/>
  <c r="D12" i="1"/>
  <c r="F12" i="1" s="1"/>
  <c r="F9" i="1" s="1"/>
  <c r="F11" i="1"/>
  <c r="F8" i="1"/>
  <c r="F7" i="1"/>
  <c r="F6" i="1"/>
  <c r="F5" i="1"/>
  <c r="F2" i="1" s="1"/>
  <c r="F4" i="1"/>
  <c r="F25" i="1" l="1"/>
  <c r="F28" i="1" s="1"/>
  <c r="F29" i="1" l="1"/>
  <c r="F30" i="1" s="1"/>
</calcChain>
</file>

<file path=xl/sharedStrings.xml><?xml version="1.0" encoding="utf-8"?>
<sst xmlns="http://schemas.openxmlformats.org/spreadsheetml/2006/main" count="54" uniqueCount="38">
  <si>
    <t>Item</t>
  </si>
  <si>
    <t>Descripción</t>
  </si>
  <si>
    <t>Und</t>
  </si>
  <si>
    <t>Cant</t>
  </si>
  <si>
    <t>PU</t>
  </si>
  <si>
    <t>Total</t>
  </si>
  <si>
    <t>Personal</t>
  </si>
  <si>
    <t>Casma</t>
  </si>
  <si>
    <t>Coordinador RC</t>
  </si>
  <si>
    <t xml:space="preserve">Mes </t>
  </si>
  <si>
    <t xml:space="preserve">Relacionista comunitario I </t>
  </si>
  <si>
    <t xml:space="preserve">Relacionista comunitario II  </t>
  </si>
  <si>
    <t>Relacionista comunitario III</t>
  </si>
  <si>
    <t>Comunicador</t>
  </si>
  <si>
    <t>Gastos operativos</t>
  </si>
  <si>
    <t>Movilización y Desmovilización (Casma)</t>
  </si>
  <si>
    <t>Glb</t>
  </si>
  <si>
    <t>Viáticos y alojamiento de personal (Casma)</t>
  </si>
  <si>
    <t>Unidad</t>
  </si>
  <si>
    <t>Alquiler de oficina (Todo costo) (Casma)</t>
  </si>
  <si>
    <t>Movilidad, combustible, repuestos  (Casma)</t>
  </si>
  <si>
    <t>Gastos reuniones y talleres (Casma)</t>
  </si>
  <si>
    <t>Insumos varios, impresiones, informes (Casma)</t>
  </si>
  <si>
    <t>Gastos implementación medidas anti COVID (Casma)</t>
  </si>
  <si>
    <t>Equipos de computo (Laptop) -(Casma)</t>
  </si>
  <si>
    <t>Proyector multimedia (Casma)</t>
  </si>
  <si>
    <t>Parlante (Casma)</t>
  </si>
  <si>
    <t>Micrófonos (Casma)</t>
  </si>
  <si>
    <t>Ecran (Casma)</t>
  </si>
  <si>
    <t>Seguros SCTR  (Casma)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</si>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</sst>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43" fontId="3" fillId="0" borderId="1" xfId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12EA-17E0-4141-9F21-9E157A01C0B1}">
  <dimension ref="A1:F34"/>
  <sheetViews>
    <sheetView tabSelected="1" view="pageLayout" zoomScaleNormal="109" workbookViewId="0">
      <selection activeCell="F30" sqref="F30"/>
    </sheetView>
  </sheetViews>
  <sheetFormatPr baseColWidth="10" defaultColWidth="11.5" defaultRowHeight="12" x14ac:dyDescent="0.15"/>
  <cols>
    <col min="1" max="1" width="7.6640625" style="3" customWidth="1"/>
    <col min="2" max="2" width="33.6640625" style="34" customWidth="1"/>
    <col min="3" max="3" width="6.5" style="3" customWidth="1"/>
    <col min="4" max="4" width="4" style="3" customWidth="1"/>
    <col min="5" max="16384" width="11.5" style="3"/>
  </cols>
  <sheetData>
    <row r="1" spans="1:6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" x14ac:dyDescent="0.15">
      <c r="A2" s="4">
        <v>1</v>
      </c>
      <c r="B2" s="5" t="s">
        <v>6</v>
      </c>
      <c r="C2" s="6"/>
      <c r="D2" s="6"/>
      <c r="E2" s="7"/>
      <c r="F2" s="7">
        <f>SUM(F4:F8)</f>
        <v>611728</v>
      </c>
    </row>
    <row r="3" spans="1:6" ht="13" x14ac:dyDescent="0.15">
      <c r="A3" s="6"/>
      <c r="B3" s="8" t="s">
        <v>7</v>
      </c>
      <c r="C3" s="6"/>
      <c r="D3" s="6"/>
      <c r="E3" s="7"/>
      <c r="F3" s="7"/>
    </row>
    <row r="4" spans="1:6" ht="13" x14ac:dyDescent="0.15">
      <c r="A4" s="9">
        <v>1.01</v>
      </c>
      <c r="B4" s="10" t="s">
        <v>8</v>
      </c>
      <c r="C4" s="11" t="s">
        <v>9</v>
      </c>
      <c r="D4" s="11">
        <v>13</v>
      </c>
      <c r="E4" s="12">
        <v>13838</v>
      </c>
      <c r="F4" s="12">
        <f>D4*E4</f>
        <v>179894</v>
      </c>
    </row>
    <row r="5" spans="1:6" ht="13" x14ac:dyDescent="0.15">
      <c r="A5" s="9">
        <v>1.02</v>
      </c>
      <c r="B5" s="10" t="s">
        <v>10</v>
      </c>
      <c r="C5" s="11" t="s">
        <v>9</v>
      </c>
      <c r="D5" s="11">
        <v>13</v>
      </c>
      <c r="E5" s="12">
        <v>8304.5</v>
      </c>
      <c r="F5" s="12">
        <f t="shared" ref="F5:F8" si="0">D5*E5</f>
        <v>107958.5</v>
      </c>
    </row>
    <row r="6" spans="1:6" ht="13" x14ac:dyDescent="0.15">
      <c r="A6" s="9">
        <v>1.03</v>
      </c>
      <c r="B6" s="10" t="s">
        <v>11</v>
      </c>
      <c r="C6" s="11" t="s">
        <v>9</v>
      </c>
      <c r="D6" s="11">
        <v>13</v>
      </c>
      <c r="E6" s="12">
        <v>8304.5</v>
      </c>
      <c r="F6" s="12">
        <f t="shared" si="0"/>
        <v>107958.5</v>
      </c>
    </row>
    <row r="7" spans="1:6" ht="13" x14ac:dyDescent="0.15">
      <c r="A7" s="9">
        <v>1.04</v>
      </c>
      <c r="B7" s="10" t="s">
        <v>12</v>
      </c>
      <c r="C7" s="11" t="s">
        <v>9</v>
      </c>
      <c r="D7" s="11">
        <v>13</v>
      </c>
      <c r="E7" s="12">
        <v>8304.5</v>
      </c>
      <c r="F7" s="12">
        <f t="shared" si="0"/>
        <v>107958.5</v>
      </c>
    </row>
    <row r="8" spans="1:6" ht="13" x14ac:dyDescent="0.15">
      <c r="A8" s="9">
        <v>1.05</v>
      </c>
      <c r="B8" s="10" t="s">
        <v>13</v>
      </c>
      <c r="C8" s="11" t="s">
        <v>9</v>
      </c>
      <c r="D8" s="11">
        <v>13</v>
      </c>
      <c r="E8" s="12">
        <v>8304.5</v>
      </c>
      <c r="F8" s="12">
        <f t="shared" si="0"/>
        <v>107958.5</v>
      </c>
    </row>
    <row r="9" spans="1:6" ht="13" x14ac:dyDescent="0.15">
      <c r="A9" s="4">
        <v>2</v>
      </c>
      <c r="B9" s="8" t="s">
        <v>14</v>
      </c>
      <c r="C9" s="6"/>
      <c r="D9" s="6"/>
      <c r="E9" s="7"/>
      <c r="F9" s="7">
        <f>SUM(F11:F23)</f>
        <v>223900</v>
      </c>
    </row>
    <row r="10" spans="1:6" ht="13" x14ac:dyDescent="0.15">
      <c r="A10" s="6"/>
      <c r="B10" s="8" t="s">
        <v>7</v>
      </c>
      <c r="C10" s="6"/>
      <c r="D10" s="6"/>
      <c r="E10" s="7"/>
      <c r="F10" s="7"/>
    </row>
    <row r="11" spans="1:6" ht="14" customHeight="1" x14ac:dyDescent="0.15">
      <c r="A11" s="13">
        <v>2.13</v>
      </c>
      <c r="B11" s="10" t="s">
        <v>15</v>
      </c>
      <c r="C11" s="11" t="s">
        <v>16</v>
      </c>
      <c r="D11" s="11">
        <v>2</v>
      </c>
      <c r="E11" s="14">
        <v>10000</v>
      </c>
      <c r="F11" s="14">
        <f>D11*E11</f>
        <v>20000</v>
      </c>
    </row>
    <row r="12" spans="1:6" ht="14" customHeight="1" x14ac:dyDescent="0.15">
      <c r="A12" s="13">
        <v>2.14</v>
      </c>
      <c r="B12" s="10" t="s">
        <v>17</v>
      </c>
      <c r="C12" s="11" t="s">
        <v>18</v>
      </c>
      <c r="D12" s="11">
        <f>5*13</f>
        <v>65</v>
      </c>
      <c r="E12" s="14">
        <v>800</v>
      </c>
      <c r="F12" s="14">
        <f>D12*E12</f>
        <v>52000</v>
      </c>
    </row>
    <row r="13" spans="1:6" ht="14" customHeight="1" x14ac:dyDescent="0.15">
      <c r="A13" s="13">
        <v>2.15</v>
      </c>
      <c r="B13" s="10" t="s">
        <v>19</v>
      </c>
      <c r="C13" s="11" t="s">
        <v>9</v>
      </c>
      <c r="D13" s="11">
        <v>13</v>
      </c>
      <c r="E13" s="14">
        <v>1520</v>
      </c>
      <c r="F13" s="14">
        <f>D13*E13</f>
        <v>19760</v>
      </c>
    </row>
    <row r="14" spans="1:6" ht="14" customHeight="1" x14ac:dyDescent="0.15">
      <c r="A14" s="13">
        <v>2.16</v>
      </c>
      <c r="B14" s="15" t="s">
        <v>20</v>
      </c>
      <c r="C14" s="16" t="s">
        <v>9</v>
      </c>
      <c r="D14" s="17">
        <v>13</v>
      </c>
      <c r="E14" s="18">
        <v>6290</v>
      </c>
      <c r="F14" s="14">
        <f>D14*E14</f>
        <v>81770</v>
      </c>
    </row>
    <row r="15" spans="1:6" ht="14" customHeight="1" x14ac:dyDescent="0.15">
      <c r="A15" s="13">
        <v>2.17</v>
      </c>
      <c r="B15" s="15" t="s">
        <v>21</v>
      </c>
      <c r="C15" s="16" t="s">
        <v>9</v>
      </c>
      <c r="D15" s="17">
        <v>13</v>
      </c>
      <c r="E15" s="18">
        <v>500</v>
      </c>
      <c r="F15" s="14">
        <f>D15*E15</f>
        <v>6500</v>
      </c>
    </row>
    <row r="16" spans="1:6" ht="14" customHeight="1" x14ac:dyDescent="0.15">
      <c r="A16" s="13">
        <v>2.1800000000000002</v>
      </c>
      <c r="B16" s="10" t="s">
        <v>22</v>
      </c>
      <c r="C16" s="16" t="s">
        <v>9</v>
      </c>
      <c r="D16" s="17">
        <v>13</v>
      </c>
      <c r="E16" s="18">
        <v>930</v>
      </c>
      <c r="F16" s="14">
        <f>D16*E16</f>
        <v>12090</v>
      </c>
    </row>
    <row r="17" spans="1:6" ht="14" customHeight="1" x14ac:dyDescent="0.15">
      <c r="A17" s="13">
        <v>2.19</v>
      </c>
      <c r="B17" s="10" t="s">
        <v>23</v>
      </c>
      <c r="C17" s="16" t="s">
        <v>9</v>
      </c>
      <c r="D17" s="17">
        <v>13</v>
      </c>
      <c r="E17" s="19">
        <f>40*6</f>
        <v>240</v>
      </c>
      <c r="F17" s="12">
        <f>D17*E17</f>
        <v>3120</v>
      </c>
    </row>
    <row r="18" spans="1:6" ht="14" customHeight="1" x14ac:dyDescent="0.15">
      <c r="A18" s="13">
        <v>2.2000000000000002</v>
      </c>
      <c r="B18" s="15" t="s">
        <v>24</v>
      </c>
      <c r="C18" s="11" t="s">
        <v>18</v>
      </c>
      <c r="D18" s="11">
        <v>5</v>
      </c>
      <c r="E18" s="12">
        <v>2500</v>
      </c>
      <c r="F18" s="12">
        <f t="shared" ref="F18:F22" si="1">D18*E18</f>
        <v>12500</v>
      </c>
    </row>
    <row r="19" spans="1:6" ht="14" customHeight="1" x14ac:dyDescent="0.15">
      <c r="A19" s="13">
        <v>2.21</v>
      </c>
      <c r="B19" s="15" t="s">
        <v>25</v>
      </c>
      <c r="C19" s="11" t="s">
        <v>18</v>
      </c>
      <c r="D19" s="11">
        <v>1</v>
      </c>
      <c r="E19" s="12">
        <v>1000</v>
      </c>
      <c r="F19" s="12">
        <f t="shared" si="1"/>
        <v>1000</v>
      </c>
    </row>
    <row r="20" spans="1:6" ht="14" customHeight="1" x14ac:dyDescent="0.15">
      <c r="A20" s="13">
        <v>2.2200000000000002</v>
      </c>
      <c r="B20" s="15" t="s">
        <v>26</v>
      </c>
      <c r="C20" s="11" t="s">
        <v>18</v>
      </c>
      <c r="D20" s="11">
        <v>2</v>
      </c>
      <c r="E20" s="12">
        <v>300</v>
      </c>
      <c r="F20" s="12">
        <f t="shared" si="1"/>
        <v>600</v>
      </c>
    </row>
    <row r="21" spans="1:6" ht="14" customHeight="1" x14ac:dyDescent="0.15">
      <c r="A21" s="13">
        <v>2.23</v>
      </c>
      <c r="B21" s="15" t="s">
        <v>27</v>
      </c>
      <c r="C21" s="11" t="s">
        <v>18</v>
      </c>
      <c r="D21" s="11">
        <v>2</v>
      </c>
      <c r="E21" s="12">
        <v>250</v>
      </c>
      <c r="F21" s="12">
        <f t="shared" si="1"/>
        <v>500</v>
      </c>
    </row>
    <row r="22" spans="1:6" ht="14" customHeight="1" x14ac:dyDescent="0.15">
      <c r="A22" s="13">
        <v>2.2400000000000002</v>
      </c>
      <c r="B22" s="15" t="s">
        <v>28</v>
      </c>
      <c r="C22" s="11" t="s">
        <v>18</v>
      </c>
      <c r="D22" s="11">
        <v>1</v>
      </c>
      <c r="E22" s="12">
        <v>800</v>
      </c>
      <c r="F22" s="12">
        <f t="shared" si="1"/>
        <v>800</v>
      </c>
    </row>
    <row r="23" spans="1:6" ht="14" customHeight="1" x14ac:dyDescent="0.15">
      <c r="A23" s="13">
        <v>2.25</v>
      </c>
      <c r="B23" s="15" t="s">
        <v>29</v>
      </c>
      <c r="C23" s="11" t="s">
        <v>16</v>
      </c>
      <c r="D23" s="11">
        <v>5</v>
      </c>
      <c r="E23" s="12">
        <v>2652</v>
      </c>
      <c r="F23" s="12">
        <f>D23*E23</f>
        <v>13260</v>
      </c>
    </row>
    <row r="25" spans="1:6" ht="13" x14ac:dyDescent="0.15">
      <c r="B25" s="20" t="s">
        <v>30</v>
      </c>
      <c r="C25" s="21"/>
      <c r="D25" s="21"/>
      <c r="E25" s="21"/>
      <c r="F25" s="22">
        <f>SUM(F2,F9)</f>
        <v>835628</v>
      </c>
    </row>
    <row r="26" spans="1:6" ht="13" x14ac:dyDescent="0.15">
      <c r="B26" s="15" t="s">
        <v>31</v>
      </c>
      <c r="C26" s="23"/>
      <c r="D26" s="24"/>
      <c r="E26" s="25"/>
      <c r="F26" s="12">
        <v>299717</v>
      </c>
    </row>
    <row r="27" spans="1:6" ht="13" x14ac:dyDescent="0.15">
      <c r="B27" s="15" t="s">
        <v>32</v>
      </c>
      <c r="C27" s="23"/>
      <c r="D27" s="24"/>
      <c r="E27" s="25"/>
      <c r="F27" s="12">
        <v>139698</v>
      </c>
    </row>
    <row r="28" spans="1:6" ht="13" x14ac:dyDescent="0.15">
      <c r="B28" s="26" t="s">
        <v>33</v>
      </c>
      <c r="C28" s="27"/>
      <c r="D28" s="28"/>
      <c r="E28" s="29"/>
      <c r="F28" s="30">
        <f>SUM(F25:F27)</f>
        <v>1275043</v>
      </c>
    </row>
    <row r="29" spans="1:6" ht="13" x14ac:dyDescent="0.15">
      <c r="B29" s="15" t="s">
        <v>34</v>
      </c>
      <c r="C29" s="23"/>
      <c r="D29" s="24"/>
      <c r="E29" s="25"/>
      <c r="F29" s="31">
        <f>F28*18%</f>
        <v>229507.74</v>
      </c>
    </row>
    <row r="30" spans="1:6" ht="13" x14ac:dyDescent="0.15">
      <c r="B30" s="20" t="s">
        <v>35</v>
      </c>
      <c r="C30" s="21"/>
      <c r="D30" s="21"/>
      <c r="E30" s="21"/>
      <c r="F30" s="22">
        <f>SUM(F28:F29)</f>
        <v>1504550.74</v>
      </c>
    </row>
    <row r="33" spans="1:6" x14ac:dyDescent="0.15">
      <c r="A33" s="32" t="s">
        <v>36</v>
      </c>
      <c r="B33" s="32"/>
      <c r="C33" s="32"/>
      <c r="D33" s="32"/>
      <c r="E33" s="32"/>
      <c r="F33" s="32"/>
    </row>
    <row r="34" spans="1:6" ht="131" customHeight="1" x14ac:dyDescent="0.15">
      <c r="A34" s="33" t="s">
        <v>37</v>
      </c>
      <c r="B34" s="33"/>
      <c r="C34" s="33"/>
      <c r="D34" s="33"/>
      <c r="E34" s="33"/>
      <c r="F34" s="33"/>
    </row>
  </sheetData>
  <mergeCells count="6">
    <mergeCell ref="C26:E26"/>
    <mergeCell ref="C27:E27"/>
    <mergeCell ref="C28:E28"/>
    <mergeCell ref="C29:E29"/>
    <mergeCell ref="A33:F33"/>
    <mergeCell ref="A34:F34"/>
  </mergeCells>
  <pageMargins left="0.7" right="0.7" top="0.75" bottom="0.75" header="0.3" footer="0.3"/>
  <pageSetup paperSize="9" orientation="portrait" horizontalDpi="0" verticalDpi="0"/>
  <headerFooter>
    <oddHeader xml:space="preserve">&amp;C&amp;"-,Negrita"Estructura de Costos PBV - Casma
Propuesta económica Insuco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CasmaV4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2022-05-20T18:51:18Z</dcterms:created>
  <dcterms:modified xsi:type="dcterms:W3CDTF">2022-05-20T18:51:34Z</dcterms:modified>
</cp:coreProperties>
</file>