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ALKO\Downloads\"/>
    </mc:Choice>
  </mc:AlternateContent>
  <xr:revisionPtr revIDLastSave="0" documentId="13_ncr:1_{5C1E9B63-AA83-4885-BBA4-756E2FE77507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CASMA" sheetId="1" r:id="rId1"/>
    <sheet name="CASMA-rev01  1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1">
      <go:sheetsCustomData xmlns:go="http://customooxmlschemas.google.com/" r:id="rId6" roundtripDataSignature="AMtx7mjmync+vVuCNy9IqH5VB6Mad9Zvrg=="/>
    </ext>
  </extLst>
</workbook>
</file>

<file path=xl/calcChain.xml><?xml version="1.0" encoding="utf-8"?>
<calcChain xmlns="http://schemas.openxmlformats.org/spreadsheetml/2006/main">
  <c r="H19" i="2" l="1"/>
  <c r="F19" i="2"/>
  <c r="H18" i="2"/>
  <c r="F18" i="2"/>
  <c r="H17" i="2"/>
  <c r="F17" i="2"/>
  <c r="H16" i="2"/>
  <c r="H21" i="2" s="1"/>
  <c r="F16" i="2"/>
  <c r="G19" i="1"/>
  <c r="H19" i="1" s="1"/>
  <c r="F19" i="1"/>
  <c r="H18" i="1"/>
  <c r="G18" i="1"/>
  <c r="F18" i="1"/>
  <c r="G17" i="1"/>
  <c r="H17" i="1" s="1"/>
  <c r="F17" i="1"/>
  <c r="H16" i="1"/>
  <c r="G16" i="1"/>
  <c r="F16" i="1"/>
  <c r="H23" i="2" l="1"/>
  <c r="H22" i="2"/>
  <c r="H21" i="1"/>
  <c r="H22" i="1" l="1"/>
  <c r="H23" i="1" s="1"/>
</calcChain>
</file>

<file path=xl/sharedStrings.xml><?xml version="1.0" encoding="utf-8"?>
<sst xmlns="http://schemas.openxmlformats.org/spreadsheetml/2006/main" count="60" uniqueCount="27">
  <si>
    <t>RESUMEN PRESUPUESTOS - SUBCONTRATACIÓN DE EQUIPOS DE
TOPOGRAFÍA PARA EL PROYECTO DE
DEFENSAS RIBEREÑAS EN LOS RÍOS
CASMA – HUARMEY</t>
  </si>
  <si>
    <t>Proyecto</t>
  </si>
  <si>
    <t>Ubicación</t>
  </si>
  <si>
    <t>: Casma</t>
  </si>
  <si>
    <t>Contratista</t>
  </si>
  <si>
    <t>Supervisor</t>
  </si>
  <si>
    <t>Región</t>
  </si>
  <si>
    <t>: Ancash</t>
  </si>
  <si>
    <t>SUBCONTRATACIÓN DE EQUIPOS DE
TOPOGRAFÍA PARA EL PROYECTO DE CASMA</t>
  </si>
  <si>
    <t>Item</t>
  </si>
  <si>
    <t>Descripcion</t>
  </si>
  <si>
    <t>UND</t>
  </si>
  <si>
    <t>Cant</t>
  </si>
  <si>
    <t>Duración mes</t>
  </si>
  <si>
    <t>Cantidad Total (Cant x mes)</t>
  </si>
  <si>
    <t>P.U S/ (Sin IGV)</t>
  </si>
  <si>
    <t>TOTAL S/ (Sin IGV)</t>
  </si>
  <si>
    <t>Equipos de topografia</t>
  </si>
  <si>
    <t>Estacion total con prisma y Miniprisma</t>
  </si>
  <si>
    <t>GPS RTK Diferencial  / Base  + Rover</t>
  </si>
  <si>
    <t>Nivel de Ingeniero</t>
  </si>
  <si>
    <t>DRON</t>
  </si>
  <si>
    <t>SUB TOTAL</t>
  </si>
  <si>
    <t>IGV (18%)</t>
  </si>
  <si>
    <t>TOTAL PRESUPUESTO</t>
  </si>
  <si>
    <r>
      <rPr>
        <b/>
        <sz val="14"/>
        <color rgb="FFFFFFFF"/>
        <rFont val="Arial Narrow"/>
      </rPr>
      <t xml:space="preserve">*  </t>
    </r>
    <r>
      <rPr>
        <i/>
        <sz val="14"/>
        <color rgb="FFFFFFFF"/>
        <rFont val="Arial Narrow"/>
      </rPr>
      <t>El postor al momento de presentar su oferta económica debe  indicar  de forma escrita  haber considerado todo los costos y/o gastos de acuerdo al alcance del TdR</t>
    </r>
    <r>
      <rPr>
        <b/>
        <sz val="14"/>
        <color rgb="FFFFFFFF"/>
        <rFont val="Arial Narrow"/>
      </rPr>
      <t>.</t>
    </r>
  </si>
  <si>
    <r>
      <rPr>
        <b/>
        <sz val="14"/>
        <color rgb="FFFFFFFF"/>
        <rFont val="Arial Narrow"/>
      </rPr>
      <t xml:space="preserve">*  </t>
    </r>
    <r>
      <rPr>
        <i/>
        <sz val="14"/>
        <color rgb="FFFFFFFF"/>
        <rFont val="Arial Narrow"/>
      </rPr>
      <t>El postor al momento de presentar su oferta económica debe  indicar  de forma escrita  haber considerado todo los costos y/o gastos de acuerdo al alcance del TdR</t>
    </r>
    <r>
      <rPr>
        <b/>
        <sz val="14"/>
        <color rgb="FFFFFFFF"/>
        <rFont val="Arial Narrow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</si>
</sst>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.00_-;\-* #,##0.00_-;_-* &quot;-&quot;??_-;_-@"/>
  </numFmts>
  <fonts count="17">
    <font>
      <sz val="11"/>
      <color theme="1"/>
      <name val="Calibri"/>
      <scheme val="minor"/>
    </font>
    <font>
      <sz val="9"/>
      <color theme="1"/>
      <name val="Arial Narrow"/>
    </font>
    <font>
      <sz val="11"/>
      <color theme="1"/>
      <name val="Arial Narrow"/>
    </font>
    <font>
      <b/>
      <sz val="11"/>
      <color theme="1"/>
      <name val="Arial Narrow"/>
    </font>
    <font>
      <b/>
      <u/>
      <sz val="12"/>
      <color theme="1"/>
      <name val="Arial Narrow"/>
    </font>
    <font>
      <sz val="11"/>
      <name val="Calibri"/>
    </font>
    <font>
      <b/>
      <u/>
      <sz val="12"/>
      <color theme="1"/>
      <name val="Arial Narrow"/>
    </font>
    <font>
      <b/>
      <sz val="14"/>
      <color theme="1"/>
      <name val="Arial Narrow"/>
    </font>
    <font>
      <b/>
      <i/>
      <sz val="8"/>
      <color theme="1"/>
      <name val="Arial Narrow"/>
    </font>
    <font>
      <sz val="8"/>
      <color theme="1"/>
      <name val="Arial Narrow"/>
    </font>
    <font>
      <sz val="9"/>
      <color theme="1"/>
      <name val="Arial"/>
    </font>
    <font>
      <b/>
      <sz val="11"/>
      <color rgb="FFFFFFFF"/>
      <name val="Arial Narrow"/>
    </font>
    <font>
      <b/>
      <sz val="10"/>
      <color rgb="FFFFFFFF"/>
      <name val="Arial Narrow"/>
    </font>
    <font>
      <b/>
      <sz val="11"/>
      <color theme="1"/>
      <name val="Calibri"/>
    </font>
    <font>
      <sz val="11"/>
      <color theme="1"/>
      <name val="Calibri"/>
    </font>
    <font>
      <b/>
      <sz val="14"/>
      <color rgb="FFFFFFFF"/>
      <name val="Arial Narrow"/>
    </font>
    <font>
      <i/>
      <sz val="14"/>
      <color rgb="FFFFFFFF"/>
      <name val="Arial Narrow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rgb="FF8EAADB"/>
        <bgColor rgb="FF8EAADB"/>
      </patternFill>
    </fill>
    <fill>
      <patternFill patternType="solid">
        <fgColor rgb="FF2E75B5"/>
        <bgColor rgb="FF2E75B5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0" fontId="10" fillId="2" borderId="1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right"/>
    </xf>
    <xf numFmtId="0" fontId="13" fillId="4" borderId="6" xfId="0" applyFont="1" applyFill="1" applyBorder="1"/>
    <xf numFmtId="165" fontId="13" fillId="4" borderId="6" xfId="0" applyNumberFormat="1" applyFont="1" applyFill="1" applyBorder="1"/>
    <xf numFmtId="2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2" fontId="14" fillId="0" borderId="6" xfId="0" applyNumberFormat="1" applyFont="1" applyBorder="1" applyAlignment="1">
      <alignment horizontal="center"/>
    </xf>
    <xf numFmtId="165" fontId="14" fillId="0" borderId="6" xfId="0" applyNumberFormat="1" applyFont="1" applyBorder="1"/>
    <xf numFmtId="165" fontId="14" fillId="0" borderId="0" xfId="0" applyNumberFormat="1" applyFont="1"/>
    <xf numFmtId="0" fontId="12" fillId="3" borderId="6" xfId="0" applyFont="1" applyFill="1" applyBorder="1" applyAlignment="1">
      <alignment horizontal="left" vertical="center"/>
    </xf>
    <xf numFmtId="165" fontId="12" fillId="5" borderId="6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7" fillId="2" borderId="2" xfId="0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727710</xdr:colOff>
      <xdr:row>0</xdr:row>
      <xdr:rowOff>91440</xdr:rowOff>
    </xdr:from>
    <xdr:ext cx="1139190" cy="54102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90610" y="91440"/>
          <a:ext cx="1139190" cy="54102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57150</xdr:rowOff>
    </xdr:from>
    <xdr:ext cx="1095375" cy="5048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0</xdr:row>
      <xdr:rowOff>152400</xdr:rowOff>
    </xdr:from>
    <xdr:ext cx="790575" cy="4667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57150</xdr:rowOff>
    </xdr:from>
    <xdr:ext cx="1095375" cy="5048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workbookViewId="0">
      <selection activeCell="H1" sqref="A1:H23"/>
    </sheetView>
  </sheetViews>
  <sheetFormatPr baseColWidth="10" defaultColWidth="14.44140625" defaultRowHeight="15" customHeight="1"/>
  <cols>
    <col min="1" max="1" width="9.109375" customWidth="1"/>
    <col min="2" max="2" width="58.33203125" customWidth="1"/>
    <col min="3" max="3" width="9.109375" customWidth="1"/>
    <col min="4" max="4" width="5.88671875" customWidth="1"/>
    <col min="5" max="5" width="11.33203125" customWidth="1"/>
    <col min="6" max="6" width="22.33203125" customWidth="1"/>
    <col min="7" max="7" width="16" customWidth="1"/>
    <col min="8" max="8" width="16.6640625" customWidth="1"/>
    <col min="9" max="26" width="9.109375" customWidth="1"/>
  </cols>
  <sheetData>
    <row r="1" spans="1:8" ht="10.5" customHeight="1">
      <c r="A1" s="1"/>
      <c r="B1" s="2"/>
      <c r="C1" s="3"/>
      <c r="D1" s="3"/>
      <c r="E1" s="3"/>
      <c r="F1" s="3"/>
      <c r="G1" s="3"/>
      <c r="H1" s="3"/>
    </row>
    <row r="2" spans="1:8" ht="10.5" customHeight="1">
      <c r="A2" s="1"/>
      <c r="B2" s="22"/>
      <c r="C2" s="23"/>
      <c r="D2" s="23"/>
      <c r="E2" s="4"/>
      <c r="F2" s="4"/>
      <c r="G2" s="4"/>
      <c r="H2" s="4"/>
    </row>
    <row r="3" spans="1:8" ht="10.5" customHeight="1">
      <c r="A3" s="1"/>
      <c r="B3" s="3"/>
      <c r="C3" s="3"/>
      <c r="D3" s="3"/>
      <c r="E3" s="3"/>
      <c r="F3" s="3"/>
      <c r="G3" s="3"/>
      <c r="H3" s="3"/>
    </row>
    <row r="4" spans="1:8" ht="10.5" customHeight="1">
      <c r="A4" s="1"/>
      <c r="B4" s="3"/>
      <c r="C4" s="3"/>
      <c r="D4" s="3"/>
      <c r="E4" s="3"/>
      <c r="F4" s="3"/>
      <c r="G4" s="3"/>
      <c r="H4" s="3"/>
    </row>
    <row r="5" spans="1:8" ht="64.5" customHeight="1">
      <c r="A5" s="24" t="s">
        <v>0</v>
      </c>
      <c r="B5" s="23"/>
      <c r="C5" s="23"/>
      <c r="D5" s="23"/>
      <c r="E5" s="23"/>
      <c r="F5" s="23"/>
      <c r="G5" s="23"/>
      <c r="H5" s="23"/>
    </row>
    <row r="6" spans="1:8" ht="14.4" hidden="1">
      <c r="A6" s="1"/>
      <c r="B6" s="3"/>
      <c r="C6" s="3"/>
      <c r="D6" s="3"/>
      <c r="E6" s="3"/>
      <c r="F6" s="3"/>
      <c r="G6" s="3"/>
      <c r="H6" s="3"/>
    </row>
    <row r="7" spans="1:8" ht="15.75" customHeight="1">
      <c r="A7" s="5" t="s">
        <v>1</v>
      </c>
      <c r="B7" s="25"/>
      <c r="C7" s="23"/>
      <c r="D7" s="23"/>
      <c r="E7" s="23"/>
      <c r="F7" s="23"/>
      <c r="G7" s="23"/>
      <c r="H7" s="23"/>
    </row>
    <row r="8" spans="1:8" ht="15.75" customHeight="1">
      <c r="A8" s="5" t="s">
        <v>2</v>
      </c>
      <c r="B8" s="6" t="s">
        <v>3</v>
      </c>
      <c r="C8" s="6"/>
      <c r="D8" s="7"/>
      <c r="E8" s="7"/>
      <c r="F8" s="7"/>
      <c r="G8" s="6"/>
      <c r="H8" s="7"/>
    </row>
    <row r="9" spans="1:8" ht="15.75" customHeight="1">
      <c r="A9" s="5" t="s">
        <v>4</v>
      </c>
      <c r="B9" s="6"/>
      <c r="C9" s="6"/>
      <c r="D9" s="7"/>
      <c r="E9" s="7"/>
      <c r="F9" s="7"/>
      <c r="G9" s="6"/>
      <c r="H9" s="7"/>
    </row>
    <row r="10" spans="1:8" ht="15.75" customHeight="1">
      <c r="A10" s="5" t="s">
        <v>5</v>
      </c>
      <c r="B10" s="6"/>
      <c r="C10" s="6"/>
      <c r="D10" s="7"/>
      <c r="E10" s="7"/>
      <c r="F10" s="7"/>
      <c r="G10" s="6"/>
      <c r="H10" s="7"/>
    </row>
    <row r="11" spans="1:8" ht="15.75" customHeight="1">
      <c r="A11" s="5" t="s">
        <v>6</v>
      </c>
      <c r="B11" s="6" t="s">
        <v>7</v>
      </c>
      <c r="C11" s="6"/>
      <c r="D11" s="7"/>
      <c r="E11" s="7"/>
      <c r="F11" s="7"/>
      <c r="G11" s="6"/>
      <c r="H11" s="7"/>
    </row>
    <row r="12" spans="1:8" ht="14.4" hidden="1">
      <c r="A12" s="1"/>
      <c r="B12" s="8"/>
      <c r="C12" s="9"/>
      <c r="D12" s="9"/>
      <c r="E12" s="9"/>
      <c r="F12" s="9"/>
      <c r="G12" s="9"/>
      <c r="H12" s="9"/>
    </row>
    <row r="13" spans="1:8" ht="28.5" customHeight="1">
      <c r="A13" s="26" t="s">
        <v>8</v>
      </c>
      <c r="B13" s="27"/>
      <c r="C13" s="27"/>
      <c r="D13" s="27"/>
      <c r="E13" s="27"/>
      <c r="F13" s="27"/>
      <c r="G13" s="27"/>
      <c r="H13" s="27"/>
    </row>
    <row r="14" spans="1:8" ht="14.4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14</v>
      </c>
      <c r="G14" s="10" t="s">
        <v>15</v>
      </c>
      <c r="H14" s="10" t="s">
        <v>16</v>
      </c>
    </row>
    <row r="15" spans="1:8" ht="14.4">
      <c r="A15" s="11">
        <v>1</v>
      </c>
      <c r="B15" s="12" t="s">
        <v>17</v>
      </c>
      <c r="C15" s="12"/>
      <c r="D15" s="12"/>
      <c r="E15" s="12"/>
      <c r="F15" s="12"/>
      <c r="G15" s="12"/>
      <c r="H15" s="13"/>
    </row>
    <row r="16" spans="1:8" ht="14.4">
      <c r="A16" s="14">
        <v>1.01</v>
      </c>
      <c r="B16" s="15" t="s">
        <v>18</v>
      </c>
      <c r="C16" s="15" t="s">
        <v>11</v>
      </c>
      <c r="D16" s="16">
        <v>3</v>
      </c>
      <c r="E16" s="16">
        <v>10</v>
      </c>
      <c r="F16" s="16">
        <f t="shared" ref="F16:F19" si="0">+D16*E16</f>
        <v>30</v>
      </c>
      <c r="G16" s="15">
        <f>2301-(2301*0.05)</f>
        <v>2185.9499999999998</v>
      </c>
      <c r="H16" s="17">
        <f t="shared" ref="H16:H19" si="1">ROUND(G16*E16*D16,2)</f>
        <v>65578.5</v>
      </c>
    </row>
    <row r="17" spans="1:11" ht="14.4">
      <c r="A17" s="14">
        <v>1.02</v>
      </c>
      <c r="B17" s="15" t="s">
        <v>19</v>
      </c>
      <c r="C17" s="15" t="s">
        <v>11</v>
      </c>
      <c r="D17" s="16">
        <v>9.8000000000000007</v>
      </c>
      <c r="E17" s="16">
        <v>10</v>
      </c>
      <c r="F17" s="16">
        <f t="shared" si="0"/>
        <v>98</v>
      </c>
      <c r="G17" s="15">
        <f>5800-(5800*0.05)</f>
        <v>5510</v>
      </c>
      <c r="H17" s="17">
        <f t="shared" si="1"/>
        <v>539980</v>
      </c>
      <c r="K17" s="18"/>
    </row>
    <row r="18" spans="1:11" ht="14.4">
      <c r="A18" s="14">
        <v>1.03</v>
      </c>
      <c r="B18" s="15" t="s">
        <v>20</v>
      </c>
      <c r="C18" s="15" t="s">
        <v>11</v>
      </c>
      <c r="D18" s="16">
        <v>3</v>
      </c>
      <c r="E18" s="16">
        <v>10</v>
      </c>
      <c r="F18" s="16">
        <f t="shared" si="0"/>
        <v>30</v>
      </c>
      <c r="G18" s="15">
        <f>708-(708*0.05)</f>
        <v>672.6</v>
      </c>
      <c r="H18" s="17">
        <f t="shared" si="1"/>
        <v>20178</v>
      </c>
    </row>
    <row r="19" spans="1:11" ht="14.4">
      <c r="A19" s="14">
        <v>1.04</v>
      </c>
      <c r="B19" s="15" t="s">
        <v>21</v>
      </c>
      <c r="C19" s="15" t="s">
        <v>11</v>
      </c>
      <c r="D19" s="16">
        <v>1</v>
      </c>
      <c r="E19" s="16">
        <v>10</v>
      </c>
      <c r="F19" s="16">
        <f t="shared" si="0"/>
        <v>10</v>
      </c>
      <c r="G19" s="15">
        <f>1416-(1416*0.05)</f>
        <v>1345.2</v>
      </c>
      <c r="H19" s="17">
        <f t="shared" si="1"/>
        <v>13452</v>
      </c>
    </row>
    <row r="21" spans="1:11" ht="15.75" customHeight="1">
      <c r="A21" s="10"/>
      <c r="B21" s="19" t="s">
        <v>22</v>
      </c>
      <c r="C21" s="10"/>
      <c r="D21" s="10"/>
      <c r="E21" s="10"/>
      <c r="F21" s="10"/>
      <c r="G21" s="10"/>
      <c r="H21" s="20">
        <f>SUM(H16:H20)</f>
        <v>639188.5</v>
      </c>
    </row>
    <row r="22" spans="1:11" ht="15.75" customHeight="1">
      <c r="A22" s="10"/>
      <c r="B22" s="19" t="s">
        <v>23</v>
      </c>
      <c r="C22" s="10"/>
      <c r="D22" s="10"/>
      <c r="E22" s="10"/>
      <c r="F22" s="10"/>
      <c r="G22" s="10"/>
      <c r="H22" s="20">
        <f>H21*0.18</f>
        <v>115053.93</v>
      </c>
    </row>
    <row r="23" spans="1:11" ht="15.75" customHeight="1">
      <c r="A23" s="10"/>
      <c r="B23" s="19" t="s">
        <v>24</v>
      </c>
      <c r="C23" s="10"/>
      <c r="D23" s="10"/>
      <c r="E23" s="10"/>
      <c r="F23" s="10"/>
      <c r="G23" s="10"/>
      <c r="H23" s="20">
        <f>SUM(H21:H22)</f>
        <v>754242.42999999993</v>
      </c>
    </row>
    <row r="24" spans="1:11" ht="15.75" customHeight="1"/>
    <row r="25" spans="1:11" ht="15.75" customHeight="1">
      <c r="B25" s="21" t="s">
        <v>25</v>
      </c>
    </row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D2"/>
    <mergeCell ref="A5:H5"/>
    <mergeCell ref="B7:H7"/>
    <mergeCell ref="A13:H13"/>
  </mergeCells>
  <pageMargins left="0.7" right="0.7" top="0.75" bottom="0.75" header="0" footer="0"/>
  <pageSetup paperSize="9" scale="64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/>
  </sheetViews>
  <sheetFormatPr baseColWidth="10" defaultColWidth="14.44140625" defaultRowHeight="15" customHeight="1"/>
  <cols>
    <col min="1" max="1" width="9.109375" customWidth="1"/>
    <col min="2" max="2" width="58.33203125" customWidth="1"/>
    <col min="3" max="3" width="9.109375" customWidth="1"/>
    <col min="4" max="4" width="5.88671875" customWidth="1"/>
    <col min="5" max="5" width="11.33203125" customWidth="1"/>
    <col min="6" max="6" width="22.33203125" customWidth="1"/>
    <col min="7" max="7" width="16" customWidth="1"/>
    <col min="8" max="8" width="16.6640625" customWidth="1"/>
    <col min="9" max="26" width="9.109375" customWidth="1"/>
  </cols>
  <sheetData>
    <row r="1" spans="1:8" ht="10.5" customHeight="1">
      <c r="A1" s="1"/>
      <c r="B1" s="2"/>
      <c r="C1" s="3"/>
      <c r="D1" s="3"/>
      <c r="E1" s="3"/>
      <c r="F1" s="3"/>
      <c r="G1" s="3"/>
      <c r="H1" s="3"/>
    </row>
    <row r="2" spans="1:8" ht="10.5" customHeight="1">
      <c r="A2" s="1"/>
      <c r="B2" s="22"/>
      <c r="C2" s="23"/>
      <c r="D2" s="23"/>
      <c r="E2" s="4"/>
      <c r="F2" s="4"/>
      <c r="G2" s="4"/>
      <c r="H2" s="4"/>
    </row>
    <row r="3" spans="1:8" ht="10.5" customHeight="1">
      <c r="A3" s="1"/>
      <c r="B3" s="3"/>
      <c r="C3" s="3"/>
      <c r="D3" s="3"/>
      <c r="E3" s="3"/>
      <c r="F3" s="3"/>
      <c r="G3" s="3"/>
      <c r="H3" s="3"/>
    </row>
    <row r="4" spans="1:8" ht="10.5" customHeight="1">
      <c r="A4" s="1"/>
      <c r="B4" s="3"/>
      <c r="C4" s="3"/>
      <c r="D4" s="3"/>
      <c r="E4" s="3"/>
      <c r="F4" s="3"/>
      <c r="G4" s="3"/>
      <c r="H4" s="3"/>
    </row>
    <row r="5" spans="1:8" ht="64.5" customHeight="1">
      <c r="A5" s="24" t="s">
        <v>0</v>
      </c>
      <c r="B5" s="23"/>
      <c r="C5" s="23"/>
      <c r="D5" s="23"/>
      <c r="E5" s="23"/>
      <c r="F5" s="23"/>
      <c r="G5" s="23"/>
      <c r="H5" s="23"/>
    </row>
    <row r="6" spans="1:8" ht="14.4" hidden="1">
      <c r="A6" s="1"/>
      <c r="B6" s="3"/>
      <c r="C6" s="3"/>
      <c r="D6" s="3"/>
      <c r="E6" s="3"/>
      <c r="F6" s="3"/>
      <c r="G6" s="3"/>
      <c r="H6" s="3"/>
    </row>
    <row r="7" spans="1:8" ht="15.75" customHeight="1">
      <c r="A7" s="5" t="s">
        <v>1</v>
      </c>
      <c r="B7" s="25"/>
      <c r="C7" s="23"/>
      <c r="D7" s="23"/>
      <c r="E7" s="23"/>
      <c r="F7" s="23"/>
      <c r="G7" s="23"/>
      <c r="H7" s="23"/>
    </row>
    <row r="8" spans="1:8" ht="15.75" customHeight="1">
      <c r="A8" s="5" t="s">
        <v>2</v>
      </c>
      <c r="B8" s="6" t="s">
        <v>3</v>
      </c>
      <c r="C8" s="6"/>
      <c r="D8" s="7"/>
      <c r="E8" s="7"/>
      <c r="F8" s="7"/>
      <c r="G8" s="6"/>
      <c r="H8" s="7"/>
    </row>
    <row r="9" spans="1:8" ht="15.75" customHeight="1">
      <c r="A9" s="5" t="s">
        <v>4</v>
      </c>
      <c r="B9" s="6"/>
      <c r="C9" s="6"/>
      <c r="D9" s="7"/>
      <c r="E9" s="7"/>
      <c r="F9" s="7"/>
      <c r="G9" s="6"/>
      <c r="H9" s="7"/>
    </row>
    <row r="10" spans="1:8" ht="15.75" customHeight="1">
      <c r="A10" s="5" t="s">
        <v>5</v>
      </c>
      <c r="B10" s="6"/>
      <c r="C10" s="6"/>
      <c r="D10" s="7"/>
      <c r="E10" s="7"/>
      <c r="F10" s="7"/>
      <c r="G10" s="6"/>
      <c r="H10" s="7"/>
    </row>
    <row r="11" spans="1:8" ht="15.75" customHeight="1">
      <c r="A11" s="5" t="s">
        <v>6</v>
      </c>
      <c r="B11" s="6" t="s">
        <v>7</v>
      </c>
      <c r="C11" s="6"/>
      <c r="D11" s="7"/>
      <c r="E11" s="7"/>
      <c r="F11" s="7"/>
      <c r="G11" s="6"/>
      <c r="H11" s="7"/>
    </row>
    <row r="12" spans="1:8" ht="14.4" hidden="1">
      <c r="A12" s="1"/>
      <c r="B12" s="8"/>
      <c r="C12" s="9"/>
      <c r="D12" s="9"/>
      <c r="E12" s="9"/>
      <c r="F12" s="9"/>
      <c r="G12" s="9"/>
      <c r="H12" s="9"/>
    </row>
    <row r="13" spans="1:8" ht="28.5" customHeight="1">
      <c r="A13" s="26" t="s">
        <v>8</v>
      </c>
      <c r="B13" s="27"/>
      <c r="C13" s="27"/>
      <c r="D13" s="27"/>
      <c r="E13" s="27"/>
      <c r="F13" s="27"/>
      <c r="G13" s="27"/>
      <c r="H13" s="27"/>
    </row>
    <row r="14" spans="1:8" ht="14.4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14</v>
      </c>
      <c r="G14" s="10" t="s">
        <v>15</v>
      </c>
      <c r="H14" s="10" t="s">
        <v>16</v>
      </c>
    </row>
    <row r="15" spans="1:8" ht="14.4">
      <c r="A15" s="11">
        <v>1</v>
      </c>
      <c r="B15" s="12" t="s">
        <v>17</v>
      </c>
      <c r="C15" s="12"/>
      <c r="D15" s="12"/>
      <c r="E15" s="12"/>
      <c r="F15" s="12"/>
      <c r="G15" s="12"/>
      <c r="H15" s="13"/>
    </row>
    <row r="16" spans="1:8" ht="14.4">
      <c r="A16" s="14">
        <v>1.01</v>
      </c>
      <c r="B16" s="15" t="s">
        <v>18</v>
      </c>
      <c r="C16" s="15" t="s">
        <v>11</v>
      </c>
      <c r="D16" s="16">
        <v>3</v>
      </c>
      <c r="E16" s="16">
        <v>10</v>
      </c>
      <c r="F16" s="16">
        <f t="shared" ref="F16:F19" si="0">+D16*E16</f>
        <v>30</v>
      </c>
      <c r="G16" s="15">
        <v>2301</v>
      </c>
      <c r="H16" s="17">
        <f t="shared" ref="H16:H19" si="1">ROUND(G16*E16*D16,2)</f>
        <v>69030</v>
      </c>
    </row>
    <row r="17" spans="1:11" ht="14.4">
      <c r="A17" s="14">
        <v>1.02</v>
      </c>
      <c r="B17" s="15" t="s">
        <v>19</v>
      </c>
      <c r="C17" s="15" t="s">
        <v>11</v>
      </c>
      <c r="D17" s="16">
        <v>9.8000000000000007</v>
      </c>
      <c r="E17" s="16">
        <v>10</v>
      </c>
      <c r="F17" s="16">
        <f t="shared" si="0"/>
        <v>98</v>
      </c>
      <c r="G17" s="15">
        <v>5800</v>
      </c>
      <c r="H17" s="17">
        <f t="shared" si="1"/>
        <v>568400</v>
      </c>
      <c r="K17" s="18"/>
    </row>
    <row r="18" spans="1:11" ht="14.4">
      <c r="A18" s="14">
        <v>1.03</v>
      </c>
      <c r="B18" s="15" t="s">
        <v>20</v>
      </c>
      <c r="C18" s="15" t="s">
        <v>11</v>
      </c>
      <c r="D18" s="16">
        <v>3</v>
      </c>
      <c r="E18" s="16">
        <v>10</v>
      </c>
      <c r="F18" s="16">
        <f t="shared" si="0"/>
        <v>30</v>
      </c>
      <c r="G18" s="15">
        <v>708</v>
      </c>
      <c r="H18" s="17">
        <f t="shared" si="1"/>
        <v>21240</v>
      </c>
    </row>
    <row r="19" spans="1:11" ht="14.4">
      <c r="A19" s="14">
        <v>1.04</v>
      </c>
      <c r="B19" s="15" t="s">
        <v>21</v>
      </c>
      <c r="C19" s="15" t="s">
        <v>11</v>
      </c>
      <c r="D19" s="16">
        <v>1</v>
      </c>
      <c r="E19" s="16">
        <v>10</v>
      </c>
      <c r="F19" s="16">
        <f t="shared" si="0"/>
        <v>10</v>
      </c>
      <c r="G19" s="15">
        <v>1416</v>
      </c>
      <c r="H19" s="17">
        <f t="shared" si="1"/>
        <v>14160</v>
      </c>
    </row>
    <row r="21" spans="1:11" ht="15.75" customHeight="1">
      <c r="A21" s="10"/>
      <c r="B21" s="19" t="s">
        <v>22</v>
      </c>
      <c r="C21" s="10"/>
      <c r="D21" s="10"/>
      <c r="E21" s="10"/>
      <c r="F21" s="10"/>
      <c r="G21" s="10"/>
      <c r="H21" s="20">
        <f>SUM(H16:H20)</f>
        <v>672830</v>
      </c>
    </row>
    <row r="22" spans="1:11" ht="15.75" customHeight="1">
      <c r="A22" s="10"/>
      <c r="B22" s="19" t="s">
        <v>23</v>
      </c>
      <c r="C22" s="10"/>
      <c r="D22" s="10"/>
      <c r="E22" s="10"/>
      <c r="F22" s="10"/>
      <c r="G22" s="10"/>
      <c r="H22" s="20">
        <f>H21*0.18</f>
        <v>121109.4</v>
      </c>
    </row>
    <row r="23" spans="1:11" ht="15.75" customHeight="1">
      <c r="A23" s="10"/>
      <c r="B23" s="19" t="s">
        <v>24</v>
      </c>
      <c r="C23" s="10"/>
      <c r="D23" s="10"/>
      <c r="E23" s="10"/>
      <c r="F23" s="10"/>
      <c r="G23" s="10"/>
      <c r="H23" s="20">
        <f>SUM(H21:H22)</f>
        <v>793939.4</v>
      </c>
    </row>
    <row r="24" spans="1:11" ht="15.75" customHeight="1"/>
    <row r="25" spans="1:11" ht="15.75" customHeight="1">
      <c r="B25" s="21" t="s">
        <v>26</v>
      </c>
    </row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D2"/>
    <mergeCell ref="A5:H5"/>
    <mergeCell ref="B7:H7"/>
    <mergeCell ref="A13:H13"/>
  </mergeCells>
  <pageMargins left="0.7" right="0.7" top="0.75" bottom="0.75" header="0" footer="0"/>
  <pageSetup paperSize="9" scale="64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CASMA-rev01 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ALKO</cp:lastModifiedBy>
  <dcterms:created xsi:type="dcterms:W3CDTF">2015-06-05T18:19:34Z</dcterms:created>
  <dcterms:modified xsi:type="dcterms:W3CDTF">2022-10-18T15:18:35Z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