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BUENA VECINDAD\CASMA\ENTREGA DE PROPUESTA CASMA\ECONOMICA-CASMA\MIRANDA &amp; AMADO ABOGADOS S. CIVIL DE R.L\ENVIO 3\"/>
    </mc:Choice>
  </mc:AlternateContent>
  <xr:revisionPtr revIDLastSave="0" documentId="13_ncr:1_{783CC6EE-359B-43B7-B123-C7A1AF45657E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CASMA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I24" i="1"/>
  <c r="I23" i="1"/>
  <c r="I22" i="1"/>
  <c r="I21" i="1"/>
  <c r="I20" i="1"/>
  <c r="I19" i="1"/>
  <c r="I18" i="1"/>
  <c r="I17" i="1"/>
  <c r="I16" i="1"/>
  <c r="I15" i="1"/>
  <c r="I14" i="1"/>
  <c r="I13" i="1"/>
  <c r="I29" i="1" s="1"/>
  <c r="I31" i="1" s="1"/>
  <c r="I10" i="1"/>
  <c r="I9" i="1"/>
  <c r="I8" i="1"/>
  <c r="I7" i="1"/>
  <c r="I6" i="1"/>
  <c r="I5" i="1"/>
  <c r="D1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Gea1</author>
  </authors>
  <commentList>
    <comment ref="G5" authorId="0" shapeId="0" xr:uid="{BF19CB22-B09A-40EC-8B65-F335AA1A8E1C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
</t>
        </r>
      </text>
    </comment>
    <comment ref="C13" authorId="1" shapeId="0" xr:uid="{2835A7EC-C4AA-45D1-A685-064C6852A56E}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Este ítem incluye la movilización de todo el personal desde y hacia el lugar de los servicios objeto de la licitación.</t>
        </r>
      </text>
    </comment>
    <comment ref="G13" authorId="0" shapeId="0" xr:uid="{90F2FE77-7FFD-432B-AA8A-69516545C16B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Plazo de Duración modificar de acuerdo al cantidad indicada , columna F</t>
        </r>
      </text>
    </comment>
    <comment ref="C14" authorId="1" shapeId="0" xr:uid="{41917E27-86CC-40BA-8576-C813C06B33FD}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Estamos considerando que la Dirección del Proyecto (Jefe Social) viaje también mensualmente.</t>
        </r>
      </text>
    </comment>
    <comment ref="G14" authorId="0" shapeId="0" xr:uid="{AE4039BF-3EB1-4244-9534-7BFE1E4BDE51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Plazo de Duración modificar de acuerdo al cantidad indicada , columna F</t>
        </r>
      </text>
    </comment>
    <comment ref="C16" authorId="1" shapeId="0" xr:uid="{7AB3EB18-C73E-44A6-9A05-9BFC97DDB806}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Por motivos de seguridad, estamos considerando un servicio especializado que incluye conductores (2) dentro del precio de este ítem 2.04.</t>
        </r>
      </text>
    </comment>
    <comment ref="G20" authorId="0" shapeId="0" xr:uid="{12D4EC1E-768C-4FD9-B1A7-9D9067C62DCE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Plazo de Duración modificar de acuerdo al cantidad indicada , columna F</t>
        </r>
      </text>
    </comment>
    <comment ref="D37" authorId="0" shapeId="0" xr:uid="{74FCBB98-00E4-4EA1-AC07-1DD9B39E52E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Presupuesto especificar a que comprende el mismo en cantidad, UM, PU,etc.
</t>
        </r>
      </text>
    </comment>
  </commentList>
</comments>
</file>

<file path=xl/sharedStrings.xml><?xml version="1.0" encoding="utf-8"?>
<sst xmlns="http://schemas.openxmlformats.org/spreadsheetml/2006/main" count="71" uniqueCount="43">
  <si>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</si>
  <si>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</si>
  <si>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</si>
  <si>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</si>
  <si>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</si>
  <si>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</si>
  <si>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</si>
  <si>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</si>
  <si>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</si>
  <si>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</si>
  <si>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</si>
  <si>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</si>
  <si>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</si>
  <si>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</si>
  <si>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</si>
  <si>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</si>
  <si>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</si>
  <si>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</si>
  <si>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</si>
  <si>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</si>
  <si>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</si>
  <si>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</si>
  <si>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</si>
  <si>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</si>
  <si>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</si>
  <si>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</si>
  <si>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</si>
  <si>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</si>
  <si>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</si>
  <si>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</si>
  <si>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</si>
  <si>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</si>
  <si>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</si>
  <si>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</si>
  <si>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</si>
  <si>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Jefe de Gestión Social</t>
  </si>
  <si>
    <t>Póliza SCTR Pensión y Salud</t>
  </si>
  <si>
    <t>Garantía financieras (fianza)</t>
  </si>
  <si>
    <t>Seguro Responsabilidad Social</t>
  </si>
  <si>
    <t>Seguro de Vida</t>
  </si>
  <si>
    <t>Impuesto a la Renta</t>
  </si>
  <si>
    <t>Interés por Financiamiento</t>
  </si>
  <si>
    <t>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</si>
</sst>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S/-280A]\ * #,##0_-;\-[$S/-280A]\ * #,##0_-;_-[$S/-280A]\ * &quot;-&quot;??_-;_-@_-"/>
    <numFmt numFmtId="165" formatCode="_-* #,##0_-;\-* #,##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0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10" fillId="4" borderId="2" xfId="0" applyFont="1" applyFill="1" applyBorder="1" applyAlignment="1">
      <alignment vertical="center" wrapText="1"/>
    </xf>
    <xf numFmtId="164" fontId="0" fillId="0" borderId="0" xfId="1" applyNumberFormat="1" applyFont="1"/>
    <xf numFmtId="164" fontId="10" fillId="4" borderId="4" xfId="0" applyNumberFormat="1" applyFont="1" applyFill="1" applyBorder="1" applyAlignment="1">
      <alignment vertical="center" wrapText="1"/>
    </xf>
    <xf numFmtId="164" fontId="5" fillId="0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 applyAlignment="1">
      <alignment vertical="center" wrapText="1"/>
    </xf>
    <xf numFmtId="164" fontId="9" fillId="0" borderId="5" xfId="1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5" fillId="0" borderId="5" xfId="1" applyNumberFormat="1" applyFont="1" applyBorder="1" applyAlignment="1">
      <alignment vertical="center" wrapText="1"/>
    </xf>
    <xf numFmtId="165" fontId="0" fillId="0" borderId="0" xfId="1" applyNumberFormat="1" applyFont="1"/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wrapText="1"/>
    </xf>
    <xf numFmtId="2" fontId="4" fillId="5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6" borderId="1" xfId="3" applyFont="1" applyFill="1" applyBorder="1" applyAlignment="1">
      <alignment horizontal="center" vertical="center" wrapText="1" readingOrder="1"/>
    </xf>
  </cellXfs>
  <cellStyles count="4">
    <cellStyle name="Millares" xfId="1" builtinId="3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4"/>
  <sheetViews>
    <sheetView showGridLines="0" tabSelected="1" workbookViewId="0">
      <selection activeCell="F9" sqref="F9"/>
    </sheetView>
  </sheetViews>
  <sheetFormatPr baseColWidth="10" defaultRowHeight="15"/>
  <cols>
    <col min="1" max="1" width="3.42578125" customWidth="1"/>
    <col min="3" max="3" width="21.42578125" customWidth="1"/>
    <col min="8" max="8" width="14.85546875" customWidth="1"/>
    <col min="9" max="9" width="13.5703125" customWidth="1"/>
  </cols>
  <sheetData>
    <row r="1" spans="2:9" ht="38.25" customHeight="1">
      <c r="F1" s="48"/>
    </row>
    <row r="2" spans="2:9" ht="31.5">
      <c r="B2" s="1" t="s">
        <v>0</v>
      </c>
      <c r="C2" s="1" t="s">
        <v>1</v>
      </c>
      <c r="D2" s="1" t="s">
        <v>2</v>
      </c>
      <c r="E2" s="1" t="s">
        <v>3</v>
      </c>
      <c r="F2" s="49" t="s">
        <v>4</v>
      </c>
      <c r="G2" s="1" t="s">
        <v>4</v>
      </c>
      <c r="H2" s="1" t="s">
        <v>5</v>
      </c>
      <c r="I2" s="1" t="s">
        <v>6</v>
      </c>
    </row>
    <row r="3" spans="2:9" ht="15.75">
      <c r="B3" s="35">
        <v>1</v>
      </c>
      <c r="C3" s="37" t="s">
        <v>7</v>
      </c>
      <c r="D3" s="38"/>
      <c r="E3" s="38"/>
      <c r="F3" s="38"/>
      <c r="G3" s="39"/>
      <c r="H3" s="2"/>
      <c r="I3" s="2"/>
    </row>
    <row r="4" spans="2:9" ht="15.75">
      <c r="B4" s="36"/>
      <c r="C4" s="37" t="s">
        <v>8</v>
      </c>
      <c r="D4" s="38"/>
      <c r="E4" s="38"/>
      <c r="F4" s="38"/>
      <c r="G4" s="39"/>
      <c r="H4" s="2"/>
      <c r="I4" s="2"/>
    </row>
    <row r="5" spans="2:9">
      <c r="B5" s="31">
        <v>1</v>
      </c>
      <c r="C5" s="30" t="s">
        <v>35</v>
      </c>
      <c r="D5" s="29" t="s">
        <v>10</v>
      </c>
      <c r="E5" s="29">
        <v>3</v>
      </c>
      <c r="F5" s="29"/>
      <c r="G5" s="31">
        <v>12</v>
      </c>
      <c r="H5" s="25">
        <v>10266.666666666666</v>
      </c>
      <c r="I5" s="25">
        <f>+H5*G5*E5</f>
        <v>369600</v>
      </c>
    </row>
    <row r="6" spans="2:9">
      <c r="B6" s="3">
        <v>1.01</v>
      </c>
      <c r="C6" s="4" t="s">
        <v>9</v>
      </c>
      <c r="D6" s="3" t="s">
        <v>10</v>
      </c>
      <c r="E6" s="3">
        <v>1</v>
      </c>
      <c r="F6" s="5">
        <v>12</v>
      </c>
      <c r="G6" s="5">
        <v>12</v>
      </c>
      <c r="H6" s="25">
        <v>9000</v>
      </c>
      <c r="I6" s="25">
        <f t="shared" ref="I6:I10" si="0">+H6*G6*E6</f>
        <v>108000</v>
      </c>
    </row>
    <row r="7" spans="2:9" ht="25.5">
      <c r="B7" s="3">
        <v>1.02</v>
      </c>
      <c r="C7" s="4" t="s">
        <v>11</v>
      </c>
      <c r="D7" s="3" t="s">
        <v>10</v>
      </c>
      <c r="E7" s="3">
        <v>1</v>
      </c>
      <c r="F7" s="5">
        <v>11</v>
      </c>
      <c r="G7" s="5">
        <v>11</v>
      </c>
      <c r="H7" s="25">
        <v>8500</v>
      </c>
      <c r="I7" s="25">
        <f t="shared" si="0"/>
        <v>93500</v>
      </c>
    </row>
    <row r="8" spans="2:9" ht="38.25">
      <c r="B8" s="3">
        <v>1.03</v>
      </c>
      <c r="C8" s="4" t="s">
        <v>12</v>
      </c>
      <c r="D8" s="3" t="s">
        <v>10</v>
      </c>
      <c r="E8" s="3">
        <v>1</v>
      </c>
      <c r="F8" s="5">
        <v>12</v>
      </c>
      <c r="G8" s="5">
        <v>12</v>
      </c>
      <c r="H8" s="25">
        <v>6000</v>
      </c>
      <c r="I8" s="25">
        <f t="shared" si="0"/>
        <v>72000</v>
      </c>
    </row>
    <row r="9" spans="2:9" ht="25.5">
      <c r="B9" s="3">
        <v>1.04</v>
      </c>
      <c r="C9" s="4" t="s">
        <v>13</v>
      </c>
      <c r="D9" s="3" t="s">
        <v>10</v>
      </c>
      <c r="E9" s="3">
        <v>1</v>
      </c>
      <c r="F9" s="5">
        <v>11.5</v>
      </c>
      <c r="G9" s="5">
        <v>11.5</v>
      </c>
      <c r="H9" s="25">
        <v>6500</v>
      </c>
      <c r="I9" s="25">
        <f t="shared" si="0"/>
        <v>74750</v>
      </c>
    </row>
    <row r="10" spans="2:9">
      <c r="B10" s="3">
        <v>1.05</v>
      </c>
      <c r="C10" s="4" t="s">
        <v>14</v>
      </c>
      <c r="D10" s="3" t="s">
        <v>10</v>
      </c>
      <c r="E10" s="3">
        <v>1</v>
      </c>
      <c r="F10" s="47">
        <v>12</v>
      </c>
      <c r="G10" s="5">
        <v>12</v>
      </c>
      <c r="H10" s="25">
        <v>6500</v>
      </c>
      <c r="I10" s="25">
        <f t="shared" si="0"/>
        <v>78000</v>
      </c>
    </row>
    <row r="11" spans="2:9" ht="15.75">
      <c r="B11" s="35">
        <v>2</v>
      </c>
      <c r="C11" s="37" t="s">
        <v>15</v>
      </c>
      <c r="D11" s="38"/>
      <c r="E11" s="38"/>
      <c r="F11" s="38"/>
      <c r="G11" s="39"/>
      <c r="H11" s="2"/>
      <c r="I11" s="2"/>
    </row>
    <row r="12" spans="2:9" ht="15.75">
      <c r="B12" s="36"/>
      <c r="C12" s="37" t="s">
        <v>8</v>
      </c>
      <c r="D12" s="38"/>
      <c r="E12" s="38"/>
      <c r="F12" s="38"/>
      <c r="G12" s="39"/>
      <c r="H12" s="2"/>
      <c r="I12" s="2"/>
    </row>
    <row r="13" spans="2:9" ht="25.5">
      <c r="B13" s="29">
        <v>2.0099999999999998</v>
      </c>
      <c r="C13" s="30" t="s">
        <v>16</v>
      </c>
      <c r="D13" s="29" t="s">
        <v>2</v>
      </c>
      <c r="E13" s="29"/>
      <c r="F13" s="46">
        <v>2</v>
      </c>
      <c r="G13" s="31">
        <v>71</v>
      </c>
      <c r="H13" s="26">
        <v>200</v>
      </c>
      <c r="I13" s="25">
        <f t="shared" ref="I13:I24" si="1">+H13*G13*E13</f>
        <v>0</v>
      </c>
    </row>
    <row r="14" spans="2:9" ht="25.5">
      <c r="B14" s="29">
        <v>2.02</v>
      </c>
      <c r="C14" s="30" t="s">
        <v>17</v>
      </c>
      <c r="D14" s="29" t="s">
        <v>10</v>
      </c>
      <c r="E14" s="29"/>
      <c r="F14" s="5">
        <v>58.5</v>
      </c>
      <c r="G14" s="31">
        <v>64.5</v>
      </c>
      <c r="H14" s="21">
        <v>2850</v>
      </c>
      <c r="I14" s="25">
        <f t="shared" si="1"/>
        <v>0</v>
      </c>
    </row>
    <row r="15" spans="2:9" ht="25.5">
      <c r="B15" s="6">
        <v>2.0299999999999998</v>
      </c>
      <c r="C15" s="7" t="s">
        <v>18</v>
      </c>
      <c r="D15" s="3" t="s">
        <v>10</v>
      </c>
      <c r="E15" s="3"/>
      <c r="F15" s="5">
        <v>12</v>
      </c>
      <c r="G15" s="5">
        <v>12</v>
      </c>
      <c r="H15" s="21">
        <v>3365</v>
      </c>
      <c r="I15" s="25">
        <f t="shared" si="1"/>
        <v>0</v>
      </c>
    </row>
    <row r="16" spans="2:9" ht="38.25">
      <c r="B16" s="6">
        <v>2.04</v>
      </c>
      <c r="C16" s="7" t="s">
        <v>19</v>
      </c>
      <c r="D16" s="3" t="s">
        <v>10</v>
      </c>
      <c r="E16" s="3"/>
      <c r="F16" s="5">
        <v>22</v>
      </c>
      <c r="G16" s="5">
        <v>22</v>
      </c>
      <c r="H16" s="21">
        <v>13000</v>
      </c>
      <c r="I16" s="25">
        <f t="shared" si="1"/>
        <v>0</v>
      </c>
    </row>
    <row r="17" spans="2:9" ht="25.5">
      <c r="B17" s="3">
        <v>2.0499999999999998</v>
      </c>
      <c r="C17" s="4" t="s">
        <v>20</v>
      </c>
      <c r="D17" s="3" t="s">
        <v>2</v>
      </c>
      <c r="E17" s="3"/>
      <c r="F17" s="5">
        <v>58.5</v>
      </c>
      <c r="G17" s="5">
        <v>58.5</v>
      </c>
      <c r="H17" s="21">
        <v>250</v>
      </c>
      <c r="I17" s="25">
        <f t="shared" si="1"/>
        <v>0</v>
      </c>
    </row>
    <row r="18" spans="2:9" ht="25.5">
      <c r="B18" s="3">
        <v>2.06</v>
      </c>
      <c r="C18" s="4" t="s">
        <v>21</v>
      </c>
      <c r="D18" s="3" t="s">
        <v>2</v>
      </c>
      <c r="E18" s="3"/>
      <c r="F18" s="5">
        <v>12</v>
      </c>
      <c r="G18" s="5">
        <v>12</v>
      </c>
      <c r="H18" s="21">
        <v>2075</v>
      </c>
      <c r="I18" s="25">
        <f t="shared" si="1"/>
        <v>0</v>
      </c>
    </row>
    <row r="19" spans="2:9" ht="25.5">
      <c r="B19" s="9">
        <v>2.0699999999999998</v>
      </c>
      <c r="C19" s="4" t="s">
        <v>22</v>
      </c>
      <c r="D19" s="6" t="s">
        <v>2</v>
      </c>
      <c r="E19" s="3"/>
      <c r="F19" s="8">
        <v>58.5</v>
      </c>
      <c r="G19" s="5">
        <v>58.5</v>
      </c>
      <c r="H19" s="27">
        <v>150</v>
      </c>
      <c r="I19" s="25">
        <f t="shared" si="1"/>
        <v>0</v>
      </c>
    </row>
    <row r="20" spans="2:9" ht="25.5">
      <c r="B20" s="29">
        <v>2.08</v>
      </c>
      <c r="C20" s="30" t="s">
        <v>23</v>
      </c>
      <c r="D20" s="29" t="s">
        <v>10</v>
      </c>
      <c r="E20" s="3">
        <v>3</v>
      </c>
      <c r="F20" s="5">
        <v>12</v>
      </c>
      <c r="G20" s="29">
        <v>5</v>
      </c>
      <c r="H20" s="21">
        <v>2200</v>
      </c>
      <c r="I20" s="25">
        <f t="shared" si="1"/>
        <v>33000</v>
      </c>
    </row>
    <row r="21" spans="2:9" ht="15.75">
      <c r="B21" s="6">
        <v>2.09</v>
      </c>
      <c r="C21" s="7" t="s">
        <v>24</v>
      </c>
      <c r="D21" s="6" t="s">
        <v>2</v>
      </c>
      <c r="E21" s="6">
        <v>1</v>
      </c>
      <c r="F21" s="3"/>
      <c r="G21" s="3">
        <v>1</v>
      </c>
      <c r="H21" s="26">
        <v>469</v>
      </c>
      <c r="I21" s="25">
        <f t="shared" si="1"/>
        <v>469</v>
      </c>
    </row>
    <row r="22" spans="2:9" ht="15.75">
      <c r="B22" s="8">
        <v>2.1</v>
      </c>
      <c r="C22" s="7" t="s">
        <v>25</v>
      </c>
      <c r="D22" s="6" t="s">
        <v>2</v>
      </c>
      <c r="E22" s="6">
        <v>2</v>
      </c>
      <c r="F22" s="3"/>
      <c r="G22" s="3">
        <v>1</v>
      </c>
      <c r="H22" s="26">
        <v>215</v>
      </c>
      <c r="I22" s="25">
        <f t="shared" si="1"/>
        <v>430</v>
      </c>
    </row>
    <row r="23" spans="2:9" ht="15.75">
      <c r="B23" s="6">
        <v>2.11</v>
      </c>
      <c r="C23" s="7" t="s">
        <v>26</v>
      </c>
      <c r="D23" s="6" t="s">
        <v>2</v>
      </c>
      <c r="E23" s="6">
        <v>2</v>
      </c>
      <c r="F23" s="3"/>
      <c r="G23" s="3">
        <v>1</v>
      </c>
      <c r="H23" s="26">
        <v>309</v>
      </c>
      <c r="I23" s="25">
        <f t="shared" si="1"/>
        <v>618</v>
      </c>
    </row>
    <row r="24" spans="2:9" ht="15.75">
      <c r="B24" s="6">
        <v>2.12</v>
      </c>
      <c r="C24" s="10" t="s">
        <v>27</v>
      </c>
      <c r="D24" s="6" t="s">
        <v>2</v>
      </c>
      <c r="E24" s="6">
        <v>1</v>
      </c>
      <c r="F24" s="3"/>
      <c r="G24" s="3">
        <v>1</v>
      </c>
      <c r="H24" s="21">
        <v>500</v>
      </c>
      <c r="I24" s="25">
        <f t="shared" si="1"/>
        <v>500</v>
      </c>
    </row>
    <row r="25" spans="2:9" ht="16.5">
      <c r="B25" s="11"/>
      <c r="C25" s="11"/>
      <c r="D25" s="11"/>
      <c r="E25" s="11"/>
      <c r="F25" s="11"/>
      <c r="G25" s="11"/>
      <c r="H25" s="11"/>
      <c r="I25" s="11"/>
    </row>
    <row r="26" spans="2:9" ht="15.75">
      <c r="B26" s="12"/>
      <c r="C26" s="32" t="s">
        <v>28</v>
      </c>
      <c r="D26" s="33"/>
      <c r="E26" s="33"/>
      <c r="F26" s="33"/>
      <c r="G26" s="33"/>
      <c r="H26" s="34"/>
      <c r="I26" s="13"/>
    </row>
    <row r="27" spans="2:9" ht="15.75">
      <c r="B27" s="12"/>
      <c r="C27" s="40" t="s">
        <v>29</v>
      </c>
      <c r="D27" s="41"/>
      <c r="E27" s="41"/>
      <c r="F27" s="41"/>
      <c r="G27" s="42"/>
      <c r="H27" s="14"/>
      <c r="I27" s="21">
        <v>195741.497199212</v>
      </c>
    </row>
    <row r="28" spans="2:9" ht="15.75">
      <c r="B28" s="12"/>
      <c r="C28" s="40" t="s">
        <v>30</v>
      </c>
      <c r="D28" s="41"/>
      <c r="E28" s="41"/>
      <c r="F28" s="41"/>
      <c r="G28" s="42"/>
      <c r="H28" s="14"/>
      <c r="I28" s="21">
        <v>120136.044303398</v>
      </c>
    </row>
    <row r="29" spans="2:9" ht="15.75">
      <c r="B29" s="12"/>
      <c r="C29" s="43" t="s">
        <v>31</v>
      </c>
      <c r="D29" s="44"/>
      <c r="E29" s="44"/>
      <c r="F29" s="44"/>
      <c r="G29" s="45"/>
      <c r="H29" s="15"/>
      <c r="I29" s="22">
        <f>+I28+I27+SUM(I13:I24,I5:I10)</f>
        <v>1146744.5415026098</v>
      </c>
    </row>
    <row r="30" spans="2:9" ht="15.75">
      <c r="B30" s="12"/>
      <c r="C30" s="40" t="s">
        <v>32</v>
      </c>
      <c r="D30" s="41"/>
      <c r="E30" s="41"/>
      <c r="F30" s="41"/>
      <c r="G30" s="42"/>
      <c r="H30" s="16"/>
      <c r="I30" s="23">
        <v>305540.91747046966</v>
      </c>
    </row>
    <row r="31" spans="2:9" ht="15.75">
      <c r="B31" s="12"/>
      <c r="C31" s="32" t="s">
        <v>33</v>
      </c>
      <c r="D31" s="33"/>
      <c r="E31" s="33"/>
      <c r="F31" s="33"/>
      <c r="G31" s="33"/>
      <c r="H31" s="34"/>
      <c r="I31" s="24">
        <f>+I29+I30</f>
        <v>1452285.4589730795</v>
      </c>
    </row>
    <row r="34" spans="3:4" ht="18.75">
      <c r="C34" s="17" t="s">
        <v>34</v>
      </c>
    </row>
    <row r="36" spans="3:4" ht="15.75">
      <c r="C36" s="32" t="s">
        <v>29</v>
      </c>
      <c r="D36" s="33"/>
    </row>
    <row r="37" spans="3:4">
      <c r="C37" t="s">
        <v>36</v>
      </c>
      <c r="D37" s="19">
        <v>21600</v>
      </c>
    </row>
    <row r="38" spans="3:4">
      <c r="C38" t="s">
        <v>38</v>
      </c>
      <c r="D38" s="19">
        <v>2000.0000000000002</v>
      </c>
    </row>
    <row r="39" spans="3:4">
      <c r="C39" t="s">
        <v>39</v>
      </c>
      <c r="D39" s="19">
        <v>9360</v>
      </c>
    </row>
    <row r="40" spans="3:4">
      <c r="C40" t="s">
        <v>42</v>
      </c>
      <c r="D40" s="19">
        <v>70158.600000000006</v>
      </c>
    </row>
    <row r="41" spans="3:4">
      <c r="C41" t="s">
        <v>37</v>
      </c>
      <c r="D41" s="19">
        <v>4802.6877358507372</v>
      </c>
    </row>
    <row r="42" spans="3:4">
      <c r="C42" t="s">
        <v>41</v>
      </c>
      <c r="D42" s="19">
        <v>25433.333333333336</v>
      </c>
    </row>
    <row r="43" spans="3:4">
      <c r="C43" t="s">
        <v>40</v>
      </c>
      <c r="D43" s="19">
        <v>62386.876130027544</v>
      </c>
    </row>
    <row r="44" spans="3:4" ht="15.75">
      <c r="C44" s="18"/>
      <c r="D44" s="20">
        <f>+SUM(D37:D43)</f>
        <v>195741.49719921162</v>
      </c>
    </row>
  </sheetData>
  <mergeCells count="13">
    <mergeCell ref="C36:D36"/>
    <mergeCell ref="C31:H31"/>
    <mergeCell ref="B3:B4"/>
    <mergeCell ref="C3:G3"/>
    <mergeCell ref="C4:G4"/>
    <mergeCell ref="B11:B12"/>
    <mergeCell ref="C11:G11"/>
    <mergeCell ref="C12:G12"/>
    <mergeCell ref="C26:H26"/>
    <mergeCell ref="C27:G27"/>
    <mergeCell ref="C28:G28"/>
    <mergeCell ref="C29:G29"/>
    <mergeCell ref="C30:G30"/>
  </mergeCells>
  <pageMargins left="0.7" right="0.7" top="0.75" bottom="0.75" header="0.3" footer="0.3"/>
  <pageSetup paperSize="9" orientation="portrait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20"/>
  <sheetViews>
    <sheetView showGridLines="0" workbookViewId="0">
      <selection activeCell="C18" sqref="C18"/>
    </sheetView>
  </sheetViews>
  <sheetFormatPr baseColWidth="10" defaultRowHeight="15"/>
  <cols>
    <col min="3" max="3" width="32.85546875" customWidth="1"/>
    <col min="4" max="4" width="13.140625" customWidth="1"/>
  </cols>
  <sheetData>
    <row r="2" spans="3:4" ht="15.6" customHeight="1">
      <c r="C2" s="32" t="s">
        <v>29</v>
      </c>
      <c r="D2" s="33"/>
    </row>
    <row r="3" spans="3:4">
      <c r="C3" t="s">
        <v>36</v>
      </c>
      <c r="D3" s="19">
        <v>21600</v>
      </c>
    </row>
    <row r="4" spans="3:4">
      <c r="C4" t="s">
        <v>38</v>
      </c>
      <c r="D4" s="19">
        <v>2000.0000000000002</v>
      </c>
    </row>
    <row r="5" spans="3:4">
      <c r="C5" t="s">
        <v>39</v>
      </c>
      <c r="D5" s="19">
        <v>9360</v>
      </c>
    </row>
    <row r="6" spans="3:4">
      <c r="C6" t="s">
        <v>42</v>
      </c>
      <c r="D6" s="19">
        <v>70158.600000000006</v>
      </c>
    </row>
    <row r="7" spans="3:4">
      <c r="C7" t="s">
        <v>37</v>
      </c>
      <c r="D7" s="19">
        <v>4802.6877358507372</v>
      </c>
    </row>
    <row r="8" spans="3:4">
      <c r="C8" t="s">
        <v>41</v>
      </c>
      <c r="D8" s="19">
        <v>25433.333333333336</v>
      </c>
    </row>
    <row r="9" spans="3:4">
      <c r="C9" t="s">
        <v>40</v>
      </c>
      <c r="D9" s="19">
        <v>62386.876130027544</v>
      </c>
    </row>
    <row r="10" spans="3:4" ht="15.75">
      <c r="C10" s="18"/>
      <c r="D10" s="20">
        <f>+SUM(D3:D9)</f>
        <v>195741.49719921162</v>
      </c>
    </row>
    <row r="14" spans="3:4">
      <c r="D14" s="28"/>
    </row>
    <row r="15" spans="3:4">
      <c r="D15" s="28"/>
    </row>
    <row r="16" spans="3:4">
      <c r="D16" s="28"/>
    </row>
    <row r="17" spans="4:4">
      <c r="D17" s="28"/>
    </row>
    <row r="18" spans="4:4">
      <c r="D18" s="28"/>
    </row>
    <row r="19" spans="4:4">
      <c r="D19" s="28"/>
    </row>
    <row r="20" spans="4:4">
      <c r="D20" s="28"/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2022-05-28T00:20:04Z</dcterms:created>
  <dcterms:modified xsi:type="dcterms:W3CDTF">2022-06-01T17:49:34Z</dcterms:modified>
</cp:coreProperties>
</file>