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OHLA\Tdr\BUENA VECINDAD\HUARMEY\ENTREGA DE PROPUESTAS HUARMEY\ECONOMICA-HUARMEY\SOCIAL CAPITAL GROUP S.A.C\ENVIO 3\"/>
    </mc:Choice>
  </mc:AlternateContent>
  <xr:revisionPtr revIDLastSave="0" documentId="13_ncr:1_{3EBB2C3C-4481-4E2B-A305-4E9C6300A501}" xr6:coauthVersionLast="36" xr6:coauthVersionMax="47" xr10:uidLastSave="{00000000-0000-0000-0000-000000000000}"/>
  <bookViews>
    <workbookView xWindow="0" yWindow="0" windowWidth="13035" windowHeight="8535" xr2:uid="{43251C7B-7F5F-4D79-8BA9-21CB21BD5CC2}"/>
  </bookViews>
  <sheets>
    <sheet name="HUARME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H3" i="1" s="1"/>
  <c r="H33" i="1" s="1"/>
  <c r="H8" i="1"/>
  <c r="H9" i="1"/>
  <c r="H10" i="1"/>
  <c r="H11" i="1"/>
  <c r="H12" i="1"/>
  <c r="H13" i="1"/>
  <c r="H6" i="1"/>
  <c r="H5" i="1"/>
  <c r="H15" i="1"/>
  <c r="H31" i="1" l="1"/>
  <c r="H34" i="1"/>
  <c r="H35" i="1" s="1"/>
  <c r="H3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F5" authorId="0" shapeId="0" xr:uid="{4BFDCECB-5DA5-40E6-9C60-5ECF20B434D9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considerar item adicional, dentro de sus gastos generales y especificar a que comprende usando la matriz de descripción, Und,Cant., Duración,PU,etc.</t>
        </r>
      </text>
    </comment>
    <comment ref="F6" authorId="0" shapeId="0" xr:uid="{A7343070-069A-45E8-AC86-1D7CE217D434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considerar item adicional, dentro de sus gastos generales y especificar a que comprende usando la matriz de descripción, Und,Cant., Duración,PU,etc.</t>
        </r>
      </text>
    </comment>
    <comment ref="F12" authorId="0" shapeId="0" xr:uid="{65EA89E1-14BF-45C1-B8F0-9BF682418716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considerar item adicional, dentro de sus gastos generales y especificar a que comprende usando la matriz de descripción, Und,Cant., Duración,PU,etc.</t>
        </r>
      </text>
    </comment>
    <comment ref="F13" authorId="0" shapeId="0" xr:uid="{ABC00078-2776-4843-BFF5-D1DDE9138DD3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considerar item adicional, dentro de sus gastos generales y especificar a que comprende usando la matriz de descripción, Und,Cant., Duración,PU,etc.</t>
        </r>
      </text>
    </comment>
    <comment ref="G17" authorId="0" shapeId="0" xr:uid="{0396F3C6-406F-45D7-8BCD-F4D30197AE33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detallar los precios unitarios
</t>
        </r>
      </text>
    </comment>
    <comment ref="F29" authorId="0" shapeId="0" xr:uid="{30838C18-7D50-4D30-949E-2954A2BB8784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considerar item adicional, dentro de sus gastos generales y especificar a que comprende usando la matriz de descripción, Und,Cant., Duración,PU,etc.</t>
        </r>
      </text>
    </comment>
    <comment ref="H29" authorId="0" shapeId="0" xr:uid="{C5586D45-EF67-4F5F-BC9B-1E85B20CD9D8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considerar item adicional, dentro de sus gastos generales y especificar a que comprende usando la matriz de descripción, Und,Cant., Duración,PU,etc.</t>
        </r>
      </text>
    </comment>
    <comment ref="H33" authorId="0" shapeId="0" xr:uid="{1489C1FF-20AD-46FC-932B-B2251C9D60AC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verificar el de utilidad 
</t>
        </r>
      </text>
    </comment>
    <comment ref="C43" authorId="0" shapeId="0" xr:uid="{DEBF8C2D-7543-4170-B16C-491DB1CCAB31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Especificar y detallar lo comprende sus gastos generales, usando la matriz de descripción, Und,Cant.,Duración,PU,etc.</t>
        </r>
      </text>
    </comment>
  </commentList>
</comments>
</file>

<file path=xl/sharedStrings.xml><?xml version="1.0" encoding="utf-8"?>
<sst xmlns="http://schemas.openxmlformats.org/spreadsheetml/2006/main" count="64" uniqueCount="43">
  <si>
    <t>Item</t>
  </si>
  <si>
    <t>Descripción</t>
  </si>
  <si>
    <t>Und</t>
  </si>
  <si>
    <t>Cant</t>
  </si>
  <si>
    <t>Duración mes</t>
  </si>
  <si>
    <t xml:space="preserve">PU S/. (Sin IGV) </t>
  </si>
  <si>
    <t>Total S/. (Sin IGV)</t>
  </si>
  <si>
    <t>Personal</t>
  </si>
  <si>
    <t>Huarmey</t>
  </si>
  <si>
    <t>Coordinador RRCC</t>
  </si>
  <si>
    <t>Mes</t>
  </si>
  <si>
    <t>Relacionista Comunitario I - Qda. Aija - San Damián</t>
  </si>
  <si>
    <t>Relacionista Comunitario II - Qda. Malvas - Huamba baja</t>
  </si>
  <si>
    <t>Relacionista Comunitario II - Qda. Huarmey (Huamba)</t>
  </si>
  <si>
    <t>Comunicador - Huarmey</t>
  </si>
  <si>
    <t>Gastos Operativos</t>
  </si>
  <si>
    <t>Movilización y Desmovilización (Huarmey)</t>
  </si>
  <si>
    <t>Viáticos y alojamiento de personal (Huarmey)</t>
  </si>
  <si>
    <t>Alquiler de oficina  - Huarmey</t>
  </si>
  <si>
    <t>Movilidad, combustible, repuestos, no incluye chofer (personal sera chofer)</t>
  </si>
  <si>
    <t>Gastos reuniones y talleres - Huarmey</t>
  </si>
  <si>
    <t>Insumos varios, impresiones, informes (Huarmey)</t>
  </si>
  <si>
    <t>Gastos implementación medidas anti COVID</t>
  </si>
  <si>
    <t>Equipos de computo(Laptop) - Huarmey</t>
  </si>
  <si>
    <t>Proyector multimedia - Huarmey</t>
  </si>
  <si>
    <t>Parlante - Huarmey</t>
  </si>
  <si>
    <t>Micrófonos - Huarmey</t>
  </si>
  <si>
    <t>Ecran - Huarmey</t>
  </si>
  <si>
    <t>COSTO DIRECTO  (HUARMEY)</t>
  </si>
  <si>
    <t>GASTOS GENERALES SUBCONTRATISTA</t>
  </si>
  <si>
    <t>UTILIDADES SUBCONTRATISTA</t>
  </si>
  <si>
    <t>SUBTOTAL COSTOS</t>
  </si>
  <si>
    <t>IGV</t>
  </si>
  <si>
    <t xml:space="preserve">PRESUPUESTO TOTAL DEL PROYECTO </t>
  </si>
  <si>
    <t>* Sustentar  la partida de Gastos Generales al momento de presentar la oferta ecónomica.</t>
  </si>
  <si>
    <t>Seguros SCTR</t>
  </si>
  <si>
    <t>Gerente</t>
  </si>
  <si>
    <t>Coordinador in-House</t>
  </si>
  <si>
    <t>Practicante Profesional Atención Oficina</t>
  </si>
  <si>
    <t>Conductor</t>
  </si>
  <si>
    <t xml:space="preserve">Mes </t>
  </si>
  <si>
    <t xml:space="preserve">Gastos Generales: </t>
  </si>
  <si>
    <t>Corresponde al 12% de gastos  y  las siguientes partidas: EMO, EPPs,Curso de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</si>
</sst>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_-* #,##0_-;\-* #,##0_-;_-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Arial Narrow"/>
      <family val="2"/>
    </font>
    <font>
      <sz val="10"/>
      <color theme="1"/>
      <name val="Arial Narrow"/>
      <family val="2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FS Matthew"/>
      <family val="3"/>
    </font>
    <font>
      <sz val="12"/>
      <color theme="0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theme="1"/>
      <name val="Calibri"/>
      <family val="2"/>
      <scheme val="minor"/>
    </font>
    <font>
      <sz val="12"/>
      <name val="Arial Narrow"/>
      <family val="2"/>
    </font>
    <font>
      <sz val="1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</cellStyleXfs>
  <cellXfs count="59">
    <xf numFmtId="0" fontId="0" fillId="0" borderId="0" xfId="0"/>
    <xf numFmtId="0" fontId="3" fillId="2" borderId="1" xfId="3" applyFont="1" applyFill="1" applyBorder="1" applyAlignment="1">
      <alignment horizontal="center" vertical="center" wrapText="1" readingOrder="1"/>
    </xf>
    <xf numFmtId="43" fontId="3" fillId="3" borderId="5" xfId="1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43" fontId="8" fillId="2" borderId="5" xfId="1" applyFont="1" applyFill="1" applyBorder="1" applyAlignment="1">
      <alignment vertical="center"/>
    </xf>
    <xf numFmtId="10" fontId="5" fillId="0" borderId="5" xfId="2" applyNumberFormat="1" applyFont="1" applyFill="1" applyBorder="1" applyAlignment="1">
      <alignment vertical="center"/>
    </xf>
    <xf numFmtId="0" fontId="10" fillId="4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1" fillId="0" borderId="0" xfId="0" applyFont="1"/>
    <xf numFmtId="165" fontId="5" fillId="0" borderId="5" xfId="1" applyNumberFormat="1" applyFont="1" applyBorder="1" applyAlignment="1">
      <alignment vertical="center"/>
    </xf>
    <xf numFmtId="165" fontId="5" fillId="0" borderId="5" xfId="1" applyNumberFormat="1" applyFont="1" applyFill="1" applyBorder="1" applyAlignment="1">
      <alignment vertical="center"/>
    </xf>
    <xf numFmtId="165" fontId="5" fillId="0" borderId="5" xfId="1" applyNumberFormat="1" applyFont="1" applyBorder="1" applyAlignment="1">
      <alignment vertical="center" wrapText="1"/>
    </xf>
    <xf numFmtId="165" fontId="0" fillId="0" borderId="5" xfId="1" applyNumberFormat="1" applyFont="1" applyBorder="1"/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4" fontId="13" fillId="0" borderId="5" xfId="0" applyNumberFormat="1" applyFont="1" applyFill="1" applyBorder="1" applyAlignment="1">
      <alignment horizontal="center" vertical="center"/>
    </xf>
    <xf numFmtId="165" fontId="12" fillId="0" borderId="5" xfId="1" applyNumberFormat="1" applyFont="1" applyFill="1" applyBorder="1" applyAlignment="1">
      <alignment vertical="center" wrapText="1"/>
    </xf>
    <xf numFmtId="165" fontId="0" fillId="0" borderId="5" xfId="0" applyNumberFormat="1" applyBorder="1"/>
    <xf numFmtId="165" fontId="8" fillId="2" borderId="5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 wrapText="1"/>
    </xf>
    <xf numFmtId="165" fontId="0" fillId="0" borderId="0" xfId="0" applyNumberFormat="1"/>
    <xf numFmtId="2" fontId="12" fillId="5" borderId="6" xfId="1" applyNumberFormat="1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/>
    </xf>
    <xf numFmtId="2" fontId="4" fillId="5" borderId="5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wrapText="1"/>
    </xf>
    <xf numFmtId="0" fontId="13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center"/>
    </xf>
    <xf numFmtId="4" fontId="5" fillId="5" borderId="5" xfId="0" applyNumberFormat="1" applyFont="1" applyFill="1" applyBorder="1" applyAlignment="1">
      <alignment vertical="center"/>
    </xf>
    <xf numFmtId="4" fontId="5" fillId="5" borderId="5" xfId="0" applyNumberFormat="1" applyFont="1" applyFill="1" applyBorder="1" applyAlignment="1">
      <alignment vertical="center" wrapText="1"/>
    </xf>
    <xf numFmtId="164" fontId="5" fillId="5" borderId="5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2" fontId="3" fillId="3" borderId="1" xfId="1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43" fontId="3" fillId="3" borderId="3" xfId="1" applyFont="1" applyFill="1" applyBorder="1" applyAlignment="1">
      <alignment horizontal="center" vertical="center" wrapText="1"/>
    </xf>
    <xf numFmtId="43" fontId="3" fillId="3" borderId="4" xfId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165" fontId="5" fillId="5" borderId="5" xfId="1" applyNumberFormat="1" applyFont="1" applyFill="1" applyBorder="1" applyAlignment="1">
      <alignment vertical="center"/>
    </xf>
  </cellXfs>
  <cellStyles count="4">
    <cellStyle name="Millares" xfId="1" builtinId="3"/>
    <cellStyle name="Normal" xfId="0" builtinId="0"/>
    <cellStyle name="Normal 3" xfId="3" xr:uid="{4EA67A26-A7B8-4E6F-AAF7-9F4BE7489C67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CD0A5-F20D-42BF-BFF0-943E37E404F4}">
  <dimension ref="B2:J43"/>
  <sheetViews>
    <sheetView showGridLines="0" tabSelected="1" topLeftCell="A25" workbookViewId="0">
      <selection activeCell="F7" sqref="F7"/>
    </sheetView>
  </sheetViews>
  <sheetFormatPr baseColWidth="10" defaultRowHeight="15"/>
  <cols>
    <col min="1" max="1" width="2.42578125" customWidth="1"/>
    <col min="3" max="3" width="23.42578125" customWidth="1"/>
    <col min="7" max="7" width="14.28515625" customWidth="1"/>
    <col min="8" max="8" width="14.140625" customWidth="1"/>
  </cols>
  <sheetData>
    <row r="2" spans="2:8" ht="31.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ht="15.75">
      <c r="B3" s="47">
        <v>1</v>
      </c>
      <c r="C3" s="49" t="s">
        <v>7</v>
      </c>
      <c r="D3" s="50"/>
      <c r="E3" s="50"/>
      <c r="F3" s="51"/>
      <c r="G3" s="2"/>
      <c r="H3" s="31">
        <f>SUM(H5:H13)</f>
        <v>1016917.2</v>
      </c>
    </row>
    <row r="4" spans="2:8" ht="15.75">
      <c r="B4" s="48"/>
      <c r="C4" s="49" t="s">
        <v>8</v>
      </c>
      <c r="D4" s="50"/>
      <c r="E4" s="50"/>
      <c r="F4" s="51"/>
      <c r="G4" s="2"/>
      <c r="H4" s="2"/>
    </row>
    <row r="5" spans="2:8" ht="15.75">
      <c r="B5" s="33">
        <v>1.01</v>
      </c>
      <c r="C5" s="34" t="s">
        <v>36</v>
      </c>
      <c r="D5" s="35" t="s">
        <v>10</v>
      </c>
      <c r="E5" s="35">
        <v>1</v>
      </c>
      <c r="F5" s="36">
        <v>17.73</v>
      </c>
      <c r="G5" s="28">
        <v>2300</v>
      </c>
      <c r="H5" s="28">
        <f>+F5*G5</f>
        <v>40779</v>
      </c>
    </row>
    <row r="6" spans="2:8" ht="15.75">
      <c r="B6" s="33">
        <v>1.02</v>
      </c>
      <c r="C6" s="34" t="s">
        <v>37</v>
      </c>
      <c r="D6" s="35" t="s">
        <v>10</v>
      </c>
      <c r="E6" s="35">
        <v>1</v>
      </c>
      <c r="F6" s="36">
        <v>17.73</v>
      </c>
      <c r="G6" s="28">
        <v>3420</v>
      </c>
      <c r="H6" s="28">
        <f>+F6*G6</f>
        <v>60636.6</v>
      </c>
    </row>
    <row r="7" spans="2:8" ht="15.75">
      <c r="B7" s="26">
        <v>1.03</v>
      </c>
      <c r="C7" s="4" t="s">
        <v>9</v>
      </c>
      <c r="D7" s="3" t="s">
        <v>10</v>
      </c>
      <c r="E7" s="3">
        <v>1</v>
      </c>
      <c r="F7" s="5">
        <v>17.73</v>
      </c>
      <c r="G7" s="28">
        <v>13000</v>
      </c>
      <c r="H7" s="28">
        <f t="shared" ref="H7:H13" si="0">+F7*G7</f>
        <v>230490</v>
      </c>
    </row>
    <row r="8" spans="2:8" ht="25.5">
      <c r="B8" s="26">
        <v>1.04</v>
      </c>
      <c r="C8" s="4" t="s">
        <v>11</v>
      </c>
      <c r="D8" s="3" t="s">
        <v>10</v>
      </c>
      <c r="E8" s="3">
        <v>1</v>
      </c>
      <c r="F8" s="5">
        <v>17.73</v>
      </c>
      <c r="G8" s="28">
        <v>9300</v>
      </c>
      <c r="H8" s="28">
        <f t="shared" si="0"/>
        <v>164889</v>
      </c>
    </row>
    <row r="9" spans="2:8" ht="25.5">
      <c r="B9" s="26">
        <v>1.05</v>
      </c>
      <c r="C9" s="4" t="s">
        <v>12</v>
      </c>
      <c r="D9" s="3" t="s">
        <v>10</v>
      </c>
      <c r="E9" s="3">
        <v>1</v>
      </c>
      <c r="F9" s="5">
        <v>15.23</v>
      </c>
      <c r="G9" s="28">
        <v>9000</v>
      </c>
      <c r="H9" s="28">
        <f t="shared" si="0"/>
        <v>137070</v>
      </c>
    </row>
    <row r="10" spans="2:8" ht="25.5">
      <c r="B10" s="26">
        <v>1.06</v>
      </c>
      <c r="C10" s="4" t="s">
        <v>13</v>
      </c>
      <c r="D10" s="3" t="s">
        <v>10</v>
      </c>
      <c r="E10" s="3">
        <v>1</v>
      </c>
      <c r="F10" s="5">
        <v>15.73</v>
      </c>
      <c r="G10" s="28">
        <v>9000</v>
      </c>
      <c r="H10" s="28">
        <f t="shared" si="0"/>
        <v>141570</v>
      </c>
    </row>
    <row r="11" spans="2:8" ht="15.75">
      <c r="B11" s="26">
        <v>1.07</v>
      </c>
      <c r="C11" s="4" t="s">
        <v>14</v>
      </c>
      <c r="D11" s="3" t="s">
        <v>10</v>
      </c>
      <c r="E11" s="3">
        <v>1</v>
      </c>
      <c r="F11" s="5">
        <v>17.73</v>
      </c>
      <c r="G11" s="28">
        <v>9300</v>
      </c>
      <c r="H11" s="28">
        <f t="shared" si="0"/>
        <v>164889</v>
      </c>
    </row>
    <row r="12" spans="2:8" ht="25.5">
      <c r="B12" s="37">
        <v>1.08</v>
      </c>
      <c r="C12" s="38" t="s">
        <v>38</v>
      </c>
      <c r="D12" s="39" t="s">
        <v>10</v>
      </c>
      <c r="E12" s="35">
        <v>1</v>
      </c>
      <c r="F12" s="35">
        <v>17.73</v>
      </c>
      <c r="G12" s="28">
        <v>1600</v>
      </c>
      <c r="H12" s="28">
        <f t="shared" si="0"/>
        <v>28368</v>
      </c>
    </row>
    <row r="13" spans="2:8" ht="15.75">
      <c r="B13" s="37">
        <v>1.0900000000000001</v>
      </c>
      <c r="C13" s="38" t="s">
        <v>39</v>
      </c>
      <c r="D13" s="39" t="s">
        <v>40</v>
      </c>
      <c r="E13" s="35">
        <v>1</v>
      </c>
      <c r="F13" s="35">
        <v>17.73</v>
      </c>
      <c r="G13" s="28">
        <v>2720</v>
      </c>
      <c r="H13" s="28">
        <f t="shared" si="0"/>
        <v>48225.599999999999</v>
      </c>
    </row>
    <row r="14" spans="2:8" ht="15.75">
      <c r="B14" s="22"/>
      <c r="C14" s="23"/>
      <c r="D14" s="24"/>
      <c r="E14" s="24"/>
      <c r="F14" s="25"/>
      <c r="G14" s="28"/>
      <c r="H14" s="27"/>
    </row>
    <row r="15" spans="2:8" ht="15.75">
      <c r="B15" s="47">
        <v>2</v>
      </c>
      <c r="C15" s="49" t="s">
        <v>15</v>
      </c>
      <c r="D15" s="50"/>
      <c r="E15" s="50"/>
      <c r="F15" s="51"/>
      <c r="G15" s="2"/>
      <c r="H15" s="31">
        <f>SUM(H17:H29)</f>
        <v>429897</v>
      </c>
    </row>
    <row r="16" spans="2:8" ht="15.75">
      <c r="B16" s="48"/>
      <c r="C16" s="49" t="s">
        <v>8</v>
      </c>
      <c r="D16" s="50"/>
      <c r="E16" s="50"/>
      <c r="F16" s="51"/>
      <c r="G16" s="2"/>
      <c r="H16" s="2"/>
    </row>
    <row r="17" spans="2:10" ht="25.5">
      <c r="B17" s="6">
        <v>2.13</v>
      </c>
      <c r="C17" s="7" t="s">
        <v>16</v>
      </c>
      <c r="D17" s="6" t="s">
        <v>2</v>
      </c>
      <c r="E17" s="6"/>
      <c r="F17" s="8">
        <v>2</v>
      </c>
      <c r="G17" s="41"/>
      <c r="H17" s="18"/>
    </row>
    <row r="18" spans="2:10" ht="25.5">
      <c r="B18" s="6">
        <v>2.14</v>
      </c>
      <c r="C18" s="4" t="s">
        <v>17</v>
      </c>
      <c r="D18" s="3" t="s">
        <v>10</v>
      </c>
      <c r="E18" s="3"/>
      <c r="F18" s="8">
        <v>84.15</v>
      </c>
      <c r="G18" s="41"/>
      <c r="H18" s="19">
        <v>125400</v>
      </c>
    </row>
    <row r="19" spans="2:10" ht="15.75">
      <c r="B19" s="6">
        <v>2.15</v>
      </c>
      <c r="C19" s="4" t="s">
        <v>18</v>
      </c>
      <c r="D19" s="3" t="s">
        <v>10</v>
      </c>
      <c r="E19" s="3"/>
      <c r="F19" s="8">
        <v>17.73</v>
      </c>
      <c r="G19" s="41"/>
      <c r="H19" s="19">
        <v>71969</v>
      </c>
    </row>
    <row r="20" spans="2:10" ht="38.25">
      <c r="B20" s="6">
        <v>2.16</v>
      </c>
      <c r="C20" s="4" t="s">
        <v>19</v>
      </c>
      <c r="D20" s="3" t="s">
        <v>10</v>
      </c>
      <c r="E20" s="3"/>
      <c r="F20" s="8">
        <v>34</v>
      </c>
      <c r="G20" s="41"/>
      <c r="H20" s="19">
        <v>153000</v>
      </c>
    </row>
    <row r="21" spans="2:10" ht="25.5">
      <c r="B21" s="6">
        <v>2.17</v>
      </c>
      <c r="C21" s="4" t="s">
        <v>20</v>
      </c>
      <c r="D21" s="3" t="s">
        <v>2</v>
      </c>
      <c r="E21" s="3"/>
      <c r="F21" s="8">
        <v>84.15</v>
      </c>
      <c r="G21" s="41"/>
      <c r="H21" s="19"/>
    </row>
    <row r="22" spans="2:10" ht="25.5">
      <c r="B22" s="6">
        <v>2.1800000000000002</v>
      </c>
      <c r="C22" s="4" t="s">
        <v>21</v>
      </c>
      <c r="D22" s="3" t="s">
        <v>10</v>
      </c>
      <c r="E22" s="3"/>
      <c r="F22" s="8">
        <v>17.73</v>
      </c>
      <c r="G22" s="41"/>
      <c r="H22" s="19">
        <v>32030</v>
      </c>
    </row>
    <row r="23" spans="2:10" ht="25.5">
      <c r="B23" s="6">
        <v>2.19</v>
      </c>
      <c r="C23" s="4" t="s">
        <v>22</v>
      </c>
      <c r="D23" s="6" t="s">
        <v>10</v>
      </c>
      <c r="E23" s="9"/>
      <c r="F23" s="8">
        <v>84.15</v>
      </c>
      <c r="G23" s="42"/>
      <c r="H23" s="20">
        <v>12285</v>
      </c>
    </row>
    <row r="24" spans="2:10" ht="25.5">
      <c r="B24" s="8">
        <v>2.2000000000000002</v>
      </c>
      <c r="C24" s="4" t="s">
        <v>23</v>
      </c>
      <c r="D24" s="3" t="s">
        <v>10</v>
      </c>
      <c r="E24" s="3">
        <v>3</v>
      </c>
      <c r="F24" s="8">
        <v>17.73</v>
      </c>
      <c r="G24" s="43"/>
      <c r="H24" s="20">
        <v>19000</v>
      </c>
    </row>
    <row r="25" spans="2:10" ht="15.75">
      <c r="B25" s="6">
        <v>2.21</v>
      </c>
      <c r="C25" s="7" t="s">
        <v>24</v>
      </c>
      <c r="D25" s="6" t="s">
        <v>2</v>
      </c>
      <c r="E25" s="6">
        <v>1</v>
      </c>
      <c r="F25" s="5"/>
      <c r="G25" s="43"/>
      <c r="H25" s="20">
        <v>6000</v>
      </c>
    </row>
    <row r="26" spans="2:10" ht="15.75">
      <c r="B26" s="6">
        <v>2.2200000000000002</v>
      </c>
      <c r="C26" s="7" t="s">
        <v>25</v>
      </c>
      <c r="D26" s="6" t="s">
        <v>2</v>
      </c>
      <c r="E26" s="6">
        <v>2</v>
      </c>
      <c r="F26" s="5"/>
      <c r="G26" s="43"/>
      <c r="H26" s="20">
        <v>1000</v>
      </c>
    </row>
    <row r="27" spans="2:10" ht="15.75">
      <c r="B27" s="6">
        <v>2.23</v>
      </c>
      <c r="C27" s="7" t="s">
        <v>26</v>
      </c>
      <c r="D27" s="6" t="s">
        <v>2</v>
      </c>
      <c r="E27" s="6">
        <v>2</v>
      </c>
      <c r="F27" s="5"/>
      <c r="G27" s="43"/>
      <c r="H27" s="18">
        <v>300</v>
      </c>
    </row>
    <row r="28" spans="2:10" ht="15.75">
      <c r="B28" s="6">
        <v>2.2400000000000002</v>
      </c>
      <c r="C28" s="10" t="s">
        <v>27</v>
      </c>
      <c r="D28" s="6" t="s">
        <v>2</v>
      </c>
      <c r="E28" s="6">
        <v>1</v>
      </c>
      <c r="F28" s="5"/>
      <c r="G28" s="43"/>
      <c r="H28" s="19">
        <v>500</v>
      </c>
    </row>
    <row r="29" spans="2:10" ht="15.75">
      <c r="B29" s="35">
        <v>2.2400000000000002</v>
      </c>
      <c r="C29" s="40" t="s">
        <v>35</v>
      </c>
      <c r="D29" s="35" t="s">
        <v>2</v>
      </c>
      <c r="E29" s="35">
        <v>1</v>
      </c>
      <c r="F29" s="36"/>
      <c r="G29" s="43"/>
      <c r="H29" s="58">
        <v>8413</v>
      </c>
    </row>
    <row r="30" spans="2:10" ht="16.5">
      <c r="B30" s="11"/>
      <c r="C30" s="11"/>
      <c r="D30" s="11"/>
      <c r="E30" s="11"/>
      <c r="F30" s="11"/>
      <c r="G30" s="11"/>
    </row>
    <row r="31" spans="2:10" ht="15.75">
      <c r="B31" s="12"/>
      <c r="C31" s="44" t="s">
        <v>28</v>
      </c>
      <c r="D31" s="45"/>
      <c r="E31" s="45"/>
      <c r="F31" s="46"/>
      <c r="G31" s="13"/>
      <c r="H31" s="30">
        <f>+H15+H3</f>
        <v>1446814.2</v>
      </c>
      <c r="J31" s="32"/>
    </row>
    <row r="32" spans="2:10" ht="15.75">
      <c r="B32" s="12"/>
      <c r="C32" s="52" t="s">
        <v>29</v>
      </c>
      <c r="D32" s="53"/>
      <c r="E32" s="53"/>
      <c r="F32" s="54"/>
      <c r="G32" s="14"/>
      <c r="H32" s="21">
        <v>63951</v>
      </c>
    </row>
    <row r="33" spans="2:8" ht="15.75">
      <c r="B33" s="12"/>
      <c r="C33" s="52" t="s">
        <v>30</v>
      </c>
      <c r="D33" s="53"/>
      <c r="E33" s="53"/>
      <c r="F33" s="54"/>
      <c r="G33" s="14">
        <v>0.2</v>
      </c>
      <c r="H33" s="29">
        <f>+G33*H3</f>
        <v>203383.44</v>
      </c>
    </row>
    <row r="34" spans="2:8" ht="15.75">
      <c r="B34" s="12"/>
      <c r="C34" s="55" t="s">
        <v>31</v>
      </c>
      <c r="D34" s="56"/>
      <c r="E34" s="56"/>
      <c r="F34" s="57"/>
      <c r="G34" s="15"/>
      <c r="H34" s="29">
        <f>+H31+H32+H33</f>
        <v>1714148.64</v>
      </c>
    </row>
    <row r="35" spans="2:8" ht="15.75">
      <c r="B35" s="12"/>
      <c r="C35" s="52" t="s">
        <v>32</v>
      </c>
      <c r="D35" s="53"/>
      <c r="E35" s="53"/>
      <c r="F35" s="54"/>
      <c r="G35" s="16"/>
      <c r="H35" s="21">
        <f>+H34*0.18</f>
        <v>308546.75519999996</v>
      </c>
    </row>
    <row r="36" spans="2:8" ht="15.75">
      <c r="B36" s="12"/>
      <c r="C36" s="44" t="s">
        <v>33</v>
      </c>
      <c r="D36" s="45"/>
      <c r="E36" s="45"/>
      <c r="F36" s="45"/>
      <c r="G36" s="46"/>
      <c r="H36" s="30">
        <f>+H34+H35</f>
        <v>2022695.3951999999</v>
      </c>
    </row>
    <row r="39" spans="2:8" ht="18.75">
      <c r="C39" s="17" t="s">
        <v>34</v>
      </c>
    </row>
    <row r="42" spans="2:8">
      <c r="C42" t="s">
        <v>41</v>
      </c>
    </row>
    <row r="43" spans="2:8">
      <c r="C43" t="s">
        <v>42</v>
      </c>
    </row>
  </sheetData>
  <mergeCells count="12">
    <mergeCell ref="C36:G36"/>
    <mergeCell ref="B3:B4"/>
    <mergeCell ref="C3:F3"/>
    <mergeCell ref="C4:F4"/>
    <mergeCell ref="B15:B16"/>
    <mergeCell ref="C15:F15"/>
    <mergeCell ref="C16:F16"/>
    <mergeCell ref="C31:F31"/>
    <mergeCell ref="C32:F32"/>
    <mergeCell ref="C33:F33"/>
    <mergeCell ref="C34:F34"/>
    <mergeCell ref="C35:F35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HUARMEY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2022-05-28T00:15:55Z</dcterms:created>
  <dcterms:modified xsi:type="dcterms:W3CDTF">2022-06-01T19:28:42Z</dcterms:modified>
</cp:coreProperties>
</file>