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8838F1E-3C14-440D-B214-32DC49482D27}" xr6:coauthVersionLast="47" xr6:coauthVersionMax="47" xr10:uidLastSave="{00000000-0000-0000-0000-000000000000}"/>
  <bookViews>
    <workbookView xWindow="30" yWindow="15" windowWidth="16890" windowHeight="15900" xr2:uid="{9FBCBECF-1CBA-4D25-B9D6-45A78B05F4A2}"/>
  </bookViews>
  <sheets>
    <sheet name="resumen" sheetId="5" r:id="rId1"/>
    <sheet name="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" l="1"/>
  <c r="C17" i="1"/>
  <c r="D7" i="1"/>
  <c r="C7" i="1"/>
  <c r="H23" i="5"/>
  <c r="H22" i="5"/>
  <c r="H21" i="5"/>
  <c r="H20" i="5"/>
  <c r="H16" i="5"/>
  <c r="H15" i="5"/>
  <c r="H14" i="5"/>
  <c r="H13" i="5"/>
  <c r="H12" i="5" s="1"/>
  <c r="C31" i="1" l="1"/>
  <c r="C34" i="1" s="1"/>
  <c r="C35" i="1" s="1"/>
  <c r="C36" i="1" s="1"/>
  <c r="D31" i="1"/>
  <c r="D34" i="1" s="1"/>
  <c r="D35" i="1" s="1"/>
  <c r="D36" i="1" s="1"/>
  <c r="H19" i="5"/>
  <c r="H11" i="5"/>
  <c r="H18" i="5"/>
  <c r="H25" i="5" l="1"/>
  <c r="H26" i="5" s="1"/>
  <c r="H27" i="5" s="1"/>
</calcChain>
</file>

<file path=xl/sharedStrings.xml><?xml version="1.0" encoding="utf-8"?>
<sst xmlns="http://schemas.openxmlformats.org/spreadsheetml/2006/main" count="85" uniqueCount="71">
  <si>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</si>
  <si>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</si>
  <si>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</si>
  <si>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</si>
  <si>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</si>
  <si>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</si>
  <si>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</si>
  <si>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</si>
  <si>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</si>
  <si>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</si>
  <si>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</si>
  <si>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</si>
  <si>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</si>
  <si>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</si>
  <si>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</si>
  <si>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</si>
  <si>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</si>
  <si>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</si>
  <si>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</si>
  <si>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</si>
  <si>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</si>
  <si>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</si>
  <si>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</si>
  <si>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</si>
  <si>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</si>
  <si>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</si>
  <si>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</si>
  <si>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</si>
  <si>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</si>
  <si>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</si>
  <si>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</si>
  <si>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</si>
  <si>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</si>
  <si>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</si>
  <si>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</si>
  <si>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</si>
  <si>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</si>
  <si>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</si>
  <si>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</si>
  <si>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</si>
  <si>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</si>
  <si>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</si>
  <si>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</si>
  <si>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</si>
  <si>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</si>
  <si>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</si>
  <si>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</si>
  <si>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</si>
  <si>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</si>
  <si>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</si>
  <si>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</si>
  <si>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</si>
  <si>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</si>
  <si>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</si>
  <si>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</si>
  <si>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</si>
  <si>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</si>
  <si>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</si>
  <si>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</si>
  <si>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</si>
  <si>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</si>
  <si>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</si>
  <si>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</si>
  <si>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</si>
  <si>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</si>
  <si>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</si>
  <si>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</si>
  <si>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</si>
  <si>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</si>
  <si>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</t>
  </si>
  <si>
    <t>LHM SECURITY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</si>
</sst>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37">
    <xf numFmtId="0" fontId="0" fillId="0" borderId="0" xfId="0"/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8" fillId="0" borderId="27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6" fillId="0" borderId="3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4" fontId="5" fillId="0" borderId="4" xfId="4" quotePrefix="1" applyNumberFormat="1" applyFont="1" applyBorder="1" applyAlignment="1">
      <alignment horizontal="center" vertical="center" wrapText="1"/>
    </xf>
    <xf numFmtId="4" fontId="5" fillId="0" borderId="5" xfId="4" quotePrefix="1" applyNumberFormat="1" applyFont="1" applyBorder="1" applyAlignment="1">
      <alignment horizontal="center" vertical="center" wrapText="1"/>
    </xf>
    <xf numFmtId="4" fontId="6" fillId="0" borderId="6" xfId="1" applyNumberFormat="1" applyFont="1" applyBorder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  <xf numFmtId="0" fontId="6" fillId="0" borderId="29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4" fontId="6" fillId="2" borderId="1" xfId="1" applyNumberFormat="1" applyFont="1" applyFill="1" applyBorder="1" applyAlignment="1">
      <alignment horizontal="center" vertical="center" wrapText="1"/>
    </xf>
    <xf numFmtId="4" fontId="6" fillId="2" borderId="30" xfId="1" applyNumberFormat="1" applyFont="1" applyFill="1" applyBorder="1" applyAlignment="1">
      <alignment horizontal="center" vertical="center" wrapText="1"/>
    </xf>
    <xf numFmtId="4" fontId="6" fillId="0" borderId="1" xfId="1" quotePrefix="1" applyNumberFormat="1" applyFont="1" applyBorder="1" applyAlignment="1">
      <alignment horizontal="center" vertical="center" wrapText="1"/>
    </xf>
    <xf numFmtId="4" fontId="6" fillId="0" borderId="30" xfId="1" quotePrefix="1" applyNumberFormat="1" applyFont="1" applyBorder="1" applyAlignment="1">
      <alignment horizontal="center" vertical="center" wrapText="1"/>
    </xf>
    <xf numFmtId="0" fontId="6" fillId="0" borderId="29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0" borderId="30" xfId="1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4" fontId="6" fillId="0" borderId="2" xfId="1" applyNumberFormat="1" applyFont="1" applyBorder="1" applyAlignment="1">
      <alignment horizontal="center" vertical="center" wrapText="1"/>
    </xf>
    <xf numFmtId="4" fontId="6" fillId="0" borderId="32" xfId="1" applyNumberFormat="1" applyFont="1" applyBorder="1" applyAlignment="1">
      <alignment horizontal="center" vertical="center" wrapText="1"/>
    </xf>
    <xf numFmtId="0" fontId="6" fillId="0" borderId="27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4" fontId="6" fillId="0" borderId="6" xfId="1" quotePrefix="1" applyNumberFormat="1" applyFont="1" applyBorder="1" applyAlignment="1">
      <alignment horizontal="center" vertical="center" wrapText="1"/>
    </xf>
    <xf numFmtId="4" fontId="6" fillId="0" borderId="28" xfId="1" quotePrefix="1" applyNumberFormat="1" applyFont="1" applyBorder="1" applyAlignment="1">
      <alignment horizontal="center" vertical="center" wrapText="1"/>
    </xf>
    <xf numFmtId="0" fontId="6" fillId="0" borderId="3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4" fontId="6" fillId="0" borderId="2" xfId="1" quotePrefix="1" applyNumberFormat="1" applyFont="1" applyBorder="1" applyAlignment="1">
      <alignment horizontal="center" vertical="center" wrapText="1"/>
    </xf>
    <xf numFmtId="4" fontId="6" fillId="0" borderId="32" xfId="1" quotePrefix="1" applyNumberFormat="1" applyFont="1" applyBorder="1" applyAlignment="1">
      <alignment horizontal="center" vertical="center" wrapText="1"/>
    </xf>
    <xf numFmtId="4" fontId="5" fillId="0" borderId="22" xfId="1" quotePrefix="1" applyNumberFormat="1" applyFont="1" applyBorder="1" applyAlignment="1">
      <alignment horizontal="center" vertical="center" wrapText="1"/>
    </xf>
    <xf numFmtId="4" fontId="5" fillId="0" borderId="33" xfId="1" quotePrefix="1" applyNumberFormat="1" applyFont="1" applyBorder="1" applyAlignment="1">
      <alignment horizontal="center" vertical="center" wrapText="1"/>
    </xf>
    <xf numFmtId="4" fontId="5" fillId="2" borderId="1" xfId="1" quotePrefix="1" applyNumberFormat="1" applyFont="1" applyFill="1" applyBorder="1" applyAlignment="1">
      <alignment horizontal="center" vertical="center" wrapText="1"/>
    </xf>
    <xf numFmtId="4" fontId="5" fillId="2" borderId="30" xfId="1" quotePrefix="1" applyNumberFormat="1" applyFont="1" applyFill="1" applyBorder="1" applyAlignment="1">
      <alignment horizontal="center" vertical="center" wrapText="1"/>
    </xf>
    <xf numFmtId="0" fontId="6" fillId="0" borderId="29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6" fillId="0" borderId="3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4" fontId="6" fillId="2" borderId="2" xfId="1" applyNumberFormat="1" applyFont="1" applyFill="1" applyBorder="1" applyAlignment="1">
      <alignment horizontal="center" vertical="center" wrapText="1"/>
    </xf>
    <xf numFmtId="4" fontId="6" fillId="2" borderId="32" xfId="1" applyNumberFormat="1" applyFont="1" applyFill="1" applyBorder="1" applyAlignment="1">
      <alignment horizontal="center" vertical="center" wrapText="1"/>
    </xf>
    <xf numFmtId="4" fontId="5" fillId="2" borderId="4" xfId="4" quotePrefix="1" applyNumberFormat="1" applyFont="1" applyFill="1" applyBorder="1" applyAlignment="1">
      <alignment horizontal="center" vertical="center" wrapText="1"/>
    </xf>
    <xf numFmtId="4" fontId="5" fillId="2" borderId="5" xfId="4" quotePrefix="1" applyNumberFormat="1" applyFont="1" applyFill="1" applyBorder="1" applyAlignment="1">
      <alignment horizontal="center" vertical="center" wrapText="1"/>
    </xf>
    <xf numFmtId="0" fontId="6" fillId="0" borderId="27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4" fontId="6" fillId="2" borderId="6" xfId="1" applyNumberFormat="1" applyFont="1" applyFill="1" applyBorder="1" applyAlignment="1">
      <alignment horizontal="center" vertical="center" wrapText="1"/>
    </xf>
    <xf numFmtId="4" fontId="6" fillId="2" borderId="28" xfId="1" applyNumberFormat="1" applyFont="1" applyFill="1" applyBorder="1" applyAlignment="1">
      <alignment horizontal="center" vertical="center" wrapText="1"/>
    </xf>
    <xf numFmtId="0" fontId="5" fillId="0" borderId="29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4" fontId="8" fillId="2" borderId="1" xfId="4" quotePrefix="1" applyNumberFormat="1" applyFont="1" applyFill="1" applyBorder="1" applyAlignment="1">
      <alignment horizontal="center" vertical="center" wrapText="1"/>
    </xf>
    <xf numFmtId="4" fontId="8" fillId="2" borderId="30" xfId="4" quotePrefix="1" applyNumberFormat="1" applyFont="1" applyFill="1" applyBorder="1" applyAlignment="1">
      <alignment horizontal="center" vertical="center" wrapText="1"/>
    </xf>
    <xf numFmtId="4" fontId="6" fillId="0" borderId="2" xfId="4" quotePrefix="1" applyNumberFormat="1" applyFont="1" applyBorder="1" applyAlignment="1">
      <alignment horizontal="center" vertical="center" wrapText="1"/>
    </xf>
    <xf numFmtId="4" fontId="6" fillId="0" borderId="32" xfId="4" quotePrefix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4" fontId="8" fillId="0" borderId="4" xfId="4" quotePrefix="1" applyNumberFormat="1" applyFont="1" applyBorder="1" applyAlignment="1">
      <alignment horizontal="center" vertical="center" wrapText="1"/>
    </xf>
    <xf numFmtId="164" fontId="2" fillId="0" borderId="4" xfId="1" quotePrefix="1" applyNumberFormat="1" applyBorder="1" applyAlignment="1">
      <alignment horizontal="center" vertical="center" wrapText="1"/>
    </xf>
    <xf numFmtId="164" fontId="2" fillId="0" borderId="5" xfId="1" quotePrefix="1" applyNumberForma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4" fontId="2" fillId="0" borderId="0" xfId="1" applyNumberForma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1" applyFont="1" applyAlignment="1">
      <alignment horizontal="left" vertical="center" wrapText="1"/>
    </xf>
    <xf numFmtId="0" fontId="11" fillId="2" borderId="0" xfId="1" applyFont="1" applyFill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20" fillId="2" borderId="0" xfId="4" applyFont="1" applyFill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6" fillId="2" borderId="0" xfId="1" applyFont="1" applyFill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center" wrapText="1" readingOrder="1"/>
    </xf>
    <xf numFmtId="0" fontId="15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/>
    </xf>
    <xf numFmtId="43" fontId="8" fillId="2" borderId="9" xfId="2" applyFont="1" applyFill="1" applyBorder="1" applyAlignment="1">
      <alignment vertical="center"/>
    </xf>
    <xf numFmtId="43" fontId="15" fillId="2" borderId="10" xfId="2" applyFont="1" applyFill="1" applyBorder="1" applyAlignment="1">
      <alignment vertical="center"/>
    </xf>
    <xf numFmtId="0" fontId="16" fillId="2" borderId="11" xfId="0" applyFont="1" applyFill="1" applyBorder="1" applyAlignment="1">
      <alignment horizontal="right" vertical="center" wrapText="1" readingOrder="1"/>
    </xf>
    <xf numFmtId="0" fontId="16" fillId="2" borderId="12" xfId="0" applyFont="1" applyFill="1" applyBorder="1" applyAlignment="1">
      <alignment vertical="center" wrapText="1"/>
    </xf>
    <xf numFmtId="0" fontId="16" fillId="2" borderId="12" xfId="0" applyFont="1" applyFill="1" applyBorder="1" applyAlignment="1">
      <alignment horizontal="center" vertical="center"/>
    </xf>
    <xf numFmtId="43" fontId="16" fillId="2" borderId="12" xfId="2" applyFont="1" applyFill="1" applyBorder="1" applyAlignment="1">
      <alignment horizontal="center" vertical="center"/>
    </xf>
    <xf numFmtId="43" fontId="16" fillId="2" borderId="12" xfId="2" applyFont="1" applyFill="1" applyBorder="1" applyAlignment="1">
      <alignment vertical="center"/>
    </xf>
    <xf numFmtId="43" fontId="16" fillId="2" borderId="13" xfId="2" applyFont="1" applyFill="1" applyBorder="1" applyAlignment="1">
      <alignment vertical="center"/>
    </xf>
    <xf numFmtId="0" fontId="16" fillId="2" borderId="12" xfId="0" applyFont="1" applyFill="1" applyBorder="1" applyAlignment="1">
      <alignment vertical="center"/>
    </xf>
    <xf numFmtId="0" fontId="15" fillId="2" borderId="11" xfId="0" applyFont="1" applyFill="1" applyBorder="1" applyAlignment="1">
      <alignment horizontal="right" vertical="center" wrapText="1" readingOrder="1"/>
    </xf>
    <xf numFmtId="0" fontId="15" fillId="2" borderId="12" xfId="0" applyFont="1" applyFill="1" applyBorder="1" applyAlignment="1">
      <alignment horizontal="center" vertical="center"/>
    </xf>
    <xf numFmtId="43" fontId="15" fillId="2" borderId="12" xfId="2" applyFont="1" applyFill="1" applyBorder="1" applyAlignment="1">
      <alignment horizontal="center" vertical="center"/>
    </xf>
    <xf numFmtId="43" fontId="15" fillId="2" borderId="12" xfId="2" applyFont="1" applyFill="1" applyBorder="1" applyAlignment="1">
      <alignment vertical="center"/>
    </xf>
    <xf numFmtId="43" fontId="15" fillId="2" borderId="13" xfId="2" applyFont="1" applyFill="1" applyBorder="1" applyAlignment="1">
      <alignment vertical="center"/>
    </xf>
    <xf numFmtId="0" fontId="16" fillId="2" borderId="9" xfId="0" applyFont="1" applyFill="1" applyBorder="1" applyAlignment="1">
      <alignment horizontal="center" vertical="center"/>
    </xf>
    <xf numFmtId="43" fontId="16" fillId="2" borderId="9" xfId="2" applyFont="1" applyFill="1" applyBorder="1" applyAlignment="1">
      <alignment horizontal="center" vertical="center"/>
    </xf>
    <xf numFmtId="43" fontId="16" fillId="2" borderId="9" xfId="2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52"/>
  <sheetViews>
    <sheetView tabSelected="1" workbookViewId="0">
      <selection activeCell="E22" sqref="E22"/>
    </sheetView>
  </sheetViews>
  <sheetFormatPr baseColWidth="10" defaultColWidth="11.5703125" defaultRowHeight="15" x14ac:dyDescent="0.25"/>
  <cols>
    <col min="1" max="1" width="3.7109375" style="106" customWidth="1"/>
    <col min="2" max="2" width="10.7109375" style="106" customWidth="1"/>
    <col min="3" max="3" width="47.42578125" style="106" customWidth="1"/>
    <col min="4" max="4" width="5.42578125" style="106" bestFit="1" customWidth="1"/>
    <col min="5" max="5" width="5.42578125" style="106" customWidth="1"/>
    <col min="6" max="6" width="12.42578125" style="106" customWidth="1"/>
    <col min="7" max="7" width="11.7109375" style="106" customWidth="1"/>
    <col min="8" max="8" width="14.7109375" style="106" customWidth="1"/>
    <col min="9" max="9" width="3.140625" style="106" customWidth="1"/>
    <col min="10" max="16384" width="11.5703125" style="106"/>
  </cols>
  <sheetData>
    <row r="1" spans="2:8" s="106" customFormat="1" ht="16.5" x14ac:dyDescent="0.25">
      <c r="B1" s="104"/>
      <c r="C1" s="104"/>
      <c r="D1" s="105"/>
      <c r="E1" s="105"/>
      <c r="F1" s="104"/>
      <c r="G1" s="104"/>
      <c r="H1" s="104"/>
    </row>
    <row r="2" spans="2:8" s="106" customFormat="1" ht="18" x14ac:dyDescent="0.25">
      <c r="B2" s="34" t="s">
        <v>15</v>
      </c>
      <c r="C2" s="34"/>
      <c r="D2" s="34"/>
      <c r="E2" s="34"/>
      <c r="F2" s="34"/>
      <c r="G2" s="34"/>
      <c r="H2" s="34"/>
    </row>
    <row r="3" spans="2:8" s="106" customFormat="1" ht="18" x14ac:dyDescent="0.25">
      <c r="B3" s="107"/>
      <c r="C3" s="107"/>
      <c r="D3" s="107"/>
      <c r="E3" s="107"/>
      <c r="F3" s="107"/>
      <c r="G3" s="107"/>
      <c r="H3" s="107"/>
    </row>
    <row r="4" spans="2:8" s="106" customFormat="1" ht="18" x14ac:dyDescent="0.25">
      <c r="B4" s="34" t="s">
        <v>16</v>
      </c>
      <c r="C4" s="34"/>
      <c r="D4" s="34"/>
      <c r="E4" s="34"/>
      <c r="F4" s="34"/>
      <c r="G4" s="34"/>
      <c r="H4" s="34"/>
    </row>
    <row r="5" spans="2:8" s="106" customFormat="1" ht="16.5" x14ac:dyDescent="0.25">
      <c r="B5" s="108"/>
      <c r="C5" s="108"/>
      <c r="D5" s="108"/>
      <c r="E5" s="108"/>
      <c r="F5" s="108"/>
      <c r="G5" s="108"/>
      <c r="H5" s="108"/>
    </row>
    <row r="6" spans="2:8" s="110" customFormat="1" ht="13.5" x14ac:dyDescent="0.25">
      <c r="B6" s="109" t="s">
        <v>17</v>
      </c>
      <c r="C6" s="35" t="s">
        <v>18</v>
      </c>
      <c r="D6" s="35"/>
      <c r="E6" s="35"/>
      <c r="F6" s="35"/>
      <c r="G6" s="35"/>
      <c r="H6" s="35"/>
    </row>
    <row r="7" spans="2:8" s="110" customFormat="1" ht="13.5" x14ac:dyDescent="0.25">
      <c r="B7" s="1" t="s">
        <v>19</v>
      </c>
      <c r="C7" s="2" t="s">
        <v>20</v>
      </c>
      <c r="D7" s="111"/>
      <c r="E7" s="111"/>
      <c r="F7" s="111"/>
      <c r="G7" s="111"/>
      <c r="H7" s="111"/>
    </row>
    <row r="8" spans="2:8" s="110" customFormat="1" ht="13.5" x14ac:dyDescent="0.25">
      <c r="B8" s="1" t="s">
        <v>21</v>
      </c>
      <c r="C8" s="2" t="s">
        <v>20</v>
      </c>
      <c r="D8" s="111"/>
      <c r="E8" s="111"/>
      <c r="F8" s="111"/>
      <c r="G8" s="111"/>
      <c r="H8" s="111"/>
    </row>
    <row r="9" spans="2:8" s="110" customFormat="1" ht="14.25" thickBot="1" x14ac:dyDescent="0.3">
      <c r="B9" s="112" t="s">
        <v>70</v>
      </c>
      <c r="C9" s="112"/>
      <c r="D9" s="112"/>
      <c r="E9" s="112"/>
      <c r="F9" s="112"/>
      <c r="G9" s="112"/>
      <c r="H9" s="112"/>
    </row>
    <row r="10" spans="2:8" s="110" customFormat="1" ht="22.15" customHeight="1" thickBot="1" x14ac:dyDescent="0.3">
      <c r="B10" s="3" t="s">
        <v>22</v>
      </c>
      <c r="C10" s="4" t="s">
        <v>2</v>
      </c>
      <c r="D10" s="5" t="s">
        <v>23</v>
      </c>
      <c r="E10" s="5" t="s">
        <v>24</v>
      </c>
      <c r="F10" s="6" t="s">
        <v>25</v>
      </c>
      <c r="G10" s="4" t="s">
        <v>26</v>
      </c>
      <c r="H10" s="7" t="s">
        <v>27</v>
      </c>
    </row>
    <row r="11" spans="2:8" s="110" customFormat="1" ht="14.25" thickBot="1" x14ac:dyDescent="0.3">
      <c r="B11" s="3"/>
      <c r="C11" s="4" t="s">
        <v>28</v>
      </c>
      <c r="D11" s="5"/>
      <c r="E11" s="5"/>
      <c r="F11" s="6"/>
      <c r="G11" s="4"/>
      <c r="H11" s="8">
        <f>+SUM(H13:H16)</f>
        <v>448642.38250190578</v>
      </c>
    </row>
    <row r="12" spans="2:8" s="110" customFormat="1" ht="13.5" x14ac:dyDescent="0.25">
      <c r="B12" s="113">
        <v>1</v>
      </c>
      <c r="C12" s="114" t="s">
        <v>29</v>
      </c>
      <c r="D12" s="115"/>
      <c r="E12" s="115"/>
      <c r="F12" s="116"/>
      <c r="G12" s="116"/>
      <c r="H12" s="117">
        <f>SUM(H13:H16)</f>
        <v>448642.38250190578</v>
      </c>
    </row>
    <row r="13" spans="2:8" s="110" customFormat="1" ht="13.5" x14ac:dyDescent="0.25">
      <c r="B13" s="118">
        <v>1.03</v>
      </c>
      <c r="C13" s="119" t="s">
        <v>30</v>
      </c>
      <c r="D13" s="120" t="s">
        <v>31</v>
      </c>
      <c r="E13" s="120">
        <v>1</v>
      </c>
      <c r="F13" s="121">
        <v>11</v>
      </c>
      <c r="G13" s="122">
        <v>9412.0779545854348</v>
      </c>
      <c r="H13" s="123">
        <f t="shared" ref="H13:H16" si="0">F13*G13</f>
        <v>103532.85750043979</v>
      </c>
    </row>
    <row r="14" spans="2:8" s="110" customFormat="1" ht="13.5" x14ac:dyDescent="0.25">
      <c r="B14" s="118">
        <v>1.02</v>
      </c>
      <c r="C14" s="124" t="s">
        <v>32</v>
      </c>
      <c r="D14" s="120" t="s">
        <v>31</v>
      </c>
      <c r="E14" s="120">
        <v>1</v>
      </c>
      <c r="F14" s="121">
        <v>11</v>
      </c>
      <c r="G14" s="122">
        <v>10457.864393983817</v>
      </c>
      <c r="H14" s="123">
        <f t="shared" si="0"/>
        <v>115036.50833382198</v>
      </c>
    </row>
    <row r="15" spans="2:8" s="110" customFormat="1" ht="13.5" x14ac:dyDescent="0.25">
      <c r="B15" s="118">
        <v>1.03</v>
      </c>
      <c r="C15" s="124" t="s">
        <v>33</v>
      </c>
      <c r="D15" s="120" t="s">
        <v>31</v>
      </c>
      <c r="E15" s="120">
        <v>1</v>
      </c>
      <c r="F15" s="121">
        <v>11</v>
      </c>
      <c r="G15" s="122">
        <v>10457.864393983817</v>
      </c>
      <c r="H15" s="123">
        <f t="shared" si="0"/>
        <v>115036.50833382198</v>
      </c>
    </row>
    <row r="16" spans="2:8" s="110" customFormat="1" ht="13.5" x14ac:dyDescent="0.25">
      <c r="B16" s="118">
        <v>1.04</v>
      </c>
      <c r="C16" s="119" t="s">
        <v>34</v>
      </c>
      <c r="D16" s="120" t="s">
        <v>31</v>
      </c>
      <c r="E16" s="120">
        <v>1</v>
      </c>
      <c r="F16" s="121">
        <v>11</v>
      </c>
      <c r="G16" s="122">
        <v>10457.864393983817</v>
      </c>
      <c r="H16" s="123">
        <f t="shared" si="0"/>
        <v>115036.50833382198</v>
      </c>
    </row>
    <row r="17" spans="2:8" s="110" customFormat="1" ht="14.25" thickBot="1" x14ac:dyDescent="0.3">
      <c r="B17" s="125"/>
      <c r="C17" s="119"/>
      <c r="D17" s="126"/>
      <c r="E17" s="126"/>
      <c r="F17" s="127"/>
      <c r="G17" s="128"/>
      <c r="H17" s="129"/>
    </row>
    <row r="18" spans="2:8" s="110" customFormat="1" ht="14.25" thickBot="1" x14ac:dyDescent="0.3">
      <c r="B18" s="3"/>
      <c r="C18" s="4" t="s">
        <v>35</v>
      </c>
      <c r="D18" s="5"/>
      <c r="E18" s="5"/>
      <c r="F18" s="6"/>
      <c r="G18" s="4"/>
      <c r="H18" s="8">
        <f>+SUM(H20:H23)</f>
        <v>448642.38250190578</v>
      </c>
    </row>
    <row r="19" spans="2:8" s="110" customFormat="1" ht="13.5" x14ac:dyDescent="0.25">
      <c r="B19" s="113">
        <v>1</v>
      </c>
      <c r="C19" s="114" t="s">
        <v>29</v>
      </c>
      <c r="D19" s="115"/>
      <c r="E19" s="130"/>
      <c r="F19" s="131"/>
      <c r="G19" s="132"/>
      <c r="H19" s="117">
        <f>SUM(H20:H23)</f>
        <v>448642.38250190578</v>
      </c>
    </row>
    <row r="20" spans="2:8" s="110" customFormat="1" ht="13.5" x14ac:dyDescent="0.25">
      <c r="B20" s="118">
        <v>1.03</v>
      </c>
      <c r="C20" s="119" t="s">
        <v>30</v>
      </c>
      <c r="D20" s="120" t="s">
        <v>31</v>
      </c>
      <c r="E20" s="120">
        <v>1</v>
      </c>
      <c r="F20" s="121">
        <v>11</v>
      </c>
      <c r="G20" s="122">
        <v>9412.0779545854348</v>
      </c>
      <c r="H20" s="123">
        <f t="shared" ref="H20:H23" si="1">F20*G20</f>
        <v>103532.85750043979</v>
      </c>
    </row>
    <row r="21" spans="2:8" s="110" customFormat="1" ht="13.5" x14ac:dyDescent="0.25">
      <c r="B21" s="118">
        <v>1.02</v>
      </c>
      <c r="C21" s="124" t="s">
        <v>32</v>
      </c>
      <c r="D21" s="120" t="s">
        <v>31</v>
      </c>
      <c r="E21" s="120">
        <v>1</v>
      </c>
      <c r="F21" s="121">
        <v>11</v>
      </c>
      <c r="G21" s="122">
        <v>10457.864393983817</v>
      </c>
      <c r="H21" s="123">
        <f t="shared" si="1"/>
        <v>115036.50833382198</v>
      </c>
    </row>
    <row r="22" spans="2:8" s="110" customFormat="1" ht="13.5" x14ac:dyDescent="0.25">
      <c r="B22" s="118">
        <v>1.03</v>
      </c>
      <c r="C22" s="124" t="s">
        <v>33</v>
      </c>
      <c r="D22" s="120" t="s">
        <v>31</v>
      </c>
      <c r="E22" s="120">
        <v>1</v>
      </c>
      <c r="F22" s="121">
        <v>11</v>
      </c>
      <c r="G22" s="122">
        <v>10457.864393983817</v>
      </c>
      <c r="H22" s="123">
        <f t="shared" si="1"/>
        <v>115036.50833382198</v>
      </c>
    </row>
    <row r="23" spans="2:8" s="110" customFormat="1" ht="13.5" x14ac:dyDescent="0.25">
      <c r="B23" s="118">
        <v>1.04</v>
      </c>
      <c r="C23" s="119" t="s">
        <v>34</v>
      </c>
      <c r="D23" s="120" t="s">
        <v>31</v>
      </c>
      <c r="E23" s="120">
        <v>1</v>
      </c>
      <c r="F23" s="121">
        <v>11</v>
      </c>
      <c r="G23" s="122">
        <v>10457.864393983817</v>
      </c>
      <c r="H23" s="123">
        <f t="shared" si="1"/>
        <v>115036.50833382198</v>
      </c>
    </row>
    <row r="24" spans="2:8" s="110" customFormat="1" ht="13.5" x14ac:dyDescent="0.25">
      <c r="B24" s="125"/>
      <c r="C24" s="119"/>
      <c r="D24" s="126"/>
      <c r="E24" s="120"/>
      <c r="F24" s="122"/>
      <c r="G24" s="122"/>
      <c r="H24" s="123"/>
    </row>
    <row r="25" spans="2:8" s="110" customFormat="1" ht="13.5" x14ac:dyDescent="0.25">
      <c r="B25" s="9"/>
      <c r="C25" s="10" t="s">
        <v>36</v>
      </c>
      <c r="D25" s="11"/>
      <c r="E25" s="11"/>
      <c r="F25" s="12"/>
      <c r="G25" s="13"/>
      <c r="H25" s="14">
        <f>+H18+H11</f>
        <v>897284.76500381157</v>
      </c>
    </row>
    <row r="26" spans="2:8" s="110" customFormat="1" ht="13.5" x14ac:dyDescent="0.25">
      <c r="B26" s="9"/>
      <c r="C26" s="10" t="s">
        <v>37</v>
      </c>
      <c r="D26" s="11"/>
      <c r="E26" s="11"/>
      <c r="F26" s="12"/>
      <c r="G26" s="11">
        <v>0.18</v>
      </c>
      <c r="H26" s="14">
        <f>+H25*0.18</f>
        <v>161511.25770068608</v>
      </c>
    </row>
    <row r="27" spans="2:8" s="110" customFormat="1" ht="14.25" thickBot="1" x14ac:dyDescent="0.3">
      <c r="B27" s="15"/>
      <c r="C27" s="16" t="s">
        <v>38</v>
      </c>
      <c r="D27" s="17"/>
      <c r="E27" s="17"/>
      <c r="F27" s="18"/>
      <c r="G27" s="19"/>
      <c r="H27" s="20">
        <f>+H26+H25</f>
        <v>1058796.0227044977</v>
      </c>
    </row>
    <row r="28" spans="2:8" s="110" customFormat="1" ht="12" x14ac:dyDescent="0.25"/>
    <row r="29" spans="2:8" s="110" customFormat="1" ht="12" x14ac:dyDescent="0.25"/>
    <row r="30" spans="2:8" s="110" customFormat="1" ht="53.45" customHeight="1" x14ac:dyDescent="0.25">
      <c r="B30" s="133"/>
      <c r="C30" s="134" t="s">
        <v>68</v>
      </c>
      <c r="D30" s="134"/>
      <c r="E30" s="134"/>
      <c r="F30" s="134"/>
      <c r="G30" s="134"/>
      <c r="H30" s="134"/>
    </row>
    <row r="31" spans="2:8" s="110" customFormat="1" ht="12" x14ac:dyDescent="0.25">
      <c r="C31" s="135"/>
    </row>
    <row r="32" spans="2:8" s="110" customFormat="1" ht="12" x14ac:dyDescent="0.25">
      <c r="C32" s="135"/>
    </row>
    <row r="33" spans="2:3" s="110" customFormat="1" ht="12" x14ac:dyDescent="0.25">
      <c r="C33" s="135"/>
    </row>
    <row r="34" spans="2:3" s="106" customFormat="1" x14ac:dyDescent="0.25">
      <c r="C34" s="136"/>
    </row>
    <row r="35" spans="2:3" s="106" customFormat="1" x14ac:dyDescent="0.25">
      <c r="C35" s="136"/>
    </row>
    <row r="36" spans="2:3" s="106" customFormat="1" x14ac:dyDescent="0.25">
      <c r="C36" s="136"/>
    </row>
    <row r="37" spans="2:3" s="106" customFormat="1" x14ac:dyDescent="0.25">
      <c r="C37" s="136"/>
    </row>
    <row r="38" spans="2:3" s="106" customFormat="1" x14ac:dyDescent="0.25">
      <c r="C38" s="136"/>
    </row>
    <row r="39" spans="2:3" s="106" customFormat="1" x14ac:dyDescent="0.25">
      <c r="C39" s="136"/>
    </row>
    <row r="41" spans="2:3" s="106" customFormat="1" x14ac:dyDescent="0.25">
      <c r="B41" s="136"/>
    </row>
    <row r="42" spans="2:3" s="106" customFormat="1" x14ac:dyDescent="0.25">
      <c r="C42" s="136"/>
    </row>
    <row r="43" spans="2:3" s="106" customFormat="1" x14ac:dyDescent="0.25">
      <c r="C43" s="136"/>
    </row>
    <row r="44" spans="2:3" s="106" customFormat="1" x14ac:dyDescent="0.25">
      <c r="C44" s="136"/>
    </row>
    <row r="45" spans="2:3" s="106" customFormat="1" x14ac:dyDescent="0.25">
      <c r="C45" s="136"/>
    </row>
    <row r="46" spans="2:3" s="106" customFormat="1" x14ac:dyDescent="0.25">
      <c r="C46" s="136"/>
    </row>
    <row r="47" spans="2:3" s="106" customFormat="1" x14ac:dyDescent="0.25">
      <c r="C47" s="136"/>
    </row>
    <row r="48" spans="2:3" s="106" customFormat="1" x14ac:dyDescent="0.25">
      <c r="C48" s="136"/>
    </row>
    <row r="49" spans="3:3" s="106" customFormat="1" x14ac:dyDescent="0.25">
      <c r="C49" s="136"/>
    </row>
    <row r="50" spans="3:3" s="106" customFormat="1" x14ac:dyDescent="0.25">
      <c r="C50" s="136"/>
    </row>
    <row r="52" spans="3:3" s="106" customFormat="1" x14ac:dyDescent="0.25">
      <c r="C52" s="136"/>
    </row>
  </sheetData>
  <mergeCells count="5">
    <mergeCell ref="B2:H2"/>
    <mergeCell ref="B4:H4"/>
    <mergeCell ref="C6:H6"/>
    <mergeCell ref="C30:H30"/>
    <mergeCell ref="B9: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workbookViewId="0">
      <selection activeCell="F18" sqref="F18"/>
    </sheetView>
  </sheetViews>
  <sheetFormatPr baseColWidth="10" defaultRowHeight="15" x14ac:dyDescent="0.25"/>
  <cols>
    <col min="1" max="1" width="45" style="40" customWidth="1"/>
    <col min="2" max="2" width="8.7109375" style="40" customWidth="1"/>
    <col min="3" max="3" width="16.42578125" style="40" customWidth="1"/>
    <col min="4" max="4" width="19.28515625" style="40" customWidth="1"/>
    <col min="5" max="16384" width="11.42578125" style="40"/>
  </cols>
  <sheetData>
    <row r="1" spans="1:4" ht="15.75" x14ac:dyDescent="0.25">
      <c r="A1" s="37" t="s">
        <v>0</v>
      </c>
      <c r="B1" s="37"/>
      <c r="C1" s="37"/>
      <c r="D1" s="37"/>
    </row>
    <row r="2" spans="1:4" ht="15.6" customHeight="1" x14ac:dyDescent="0.25">
      <c r="A2" s="36" t="s">
        <v>57</v>
      </c>
      <c r="B2" s="36"/>
      <c r="C2" s="36"/>
      <c r="D2" s="36"/>
    </row>
    <row r="3" spans="1:4" ht="40.15" customHeight="1" x14ac:dyDescent="0.25">
      <c r="A3" s="41" t="s">
        <v>10</v>
      </c>
      <c r="B3" s="41"/>
      <c r="C3" s="41"/>
      <c r="D3" s="41"/>
    </row>
    <row r="4" spans="1:4" ht="15.75" thickBot="1" x14ac:dyDescent="0.3">
      <c r="A4" s="42" t="s">
        <v>1</v>
      </c>
      <c r="B4" s="42"/>
      <c r="C4" s="42"/>
      <c r="D4" s="42"/>
    </row>
    <row r="5" spans="1:4" ht="18.600000000000001" customHeight="1" x14ac:dyDescent="0.25">
      <c r="A5" s="43" t="s">
        <v>70</v>
      </c>
      <c r="B5" s="38" t="s">
        <v>3</v>
      </c>
      <c r="C5" s="25" t="s">
        <v>11</v>
      </c>
      <c r="D5" s="24" t="s">
        <v>12</v>
      </c>
    </row>
    <row r="6" spans="1:4" ht="18.600000000000001" customHeight="1" thickBot="1" x14ac:dyDescent="0.3">
      <c r="A6" s="43"/>
      <c r="B6" s="39"/>
      <c r="C6" s="26" t="s">
        <v>13</v>
      </c>
      <c r="D6" s="27" t="s">
        <v>14</v>
      </c>
    </row>
    <row r="7" spans="1:4" ht="15.75" thickBot="1" x14ac:dyDescent="0.3">
      <c r="A7" s="28" t="s">
        <v>41</v>
      </c>
      <c r="B7" s="29"/>
      <c r="C7" s="44">
        <f>SUM(C8:C16)</f>
        <v>1876.2313237471064</v>
      </c>
      <c r="D7" s="45">
        <f>SUM(D8:D16)</f>
        <v>2024.2406539977574</v>
      </c>
    </row>
    <row r="8" spans="1:4" x14ac:dyDescent="0.25">
      <c r="A8" s="30" t="s">
        <v>42</v>
      </c>
      <c r="B8" s="23"/>
      <c r="C8" s="46"/>
      <c r="D8" s="47"/>
    </row>
    <row r="9" spans="1:4" x14ac:dyDescent="0.25">
      <c r="A9" s="48" t="s">
        <v>43</v>
      </c>
      <c r="B9" s="49"/>
      <c r="C9" s="50">
        <v>1025</v>
      </c>
      <c r="D9" s="51">
        <v>1025</v>
      </c>
    </row>
    <row r="10" spans="1:4" x14ac:dyDescent="0.25">
      <c r="A10" s="48" t="s">
        <v>44</v>
      </c>
      <c r="B10" s="49"/>
      <c r="C10" s="52">
        <v>102.5</v>
      </c>
      <c r="D10" s="53">
        <v>102.5</v>
      </c>
    </row>
    <row r="11" spans="1:4" x14ac:dyDescent="0.25">
      <c r="A11" s="54" t="s">
        <v>45</v>
      </c>
      <c r="B11" s="55"/>
      <c r="C11" s="56"/>
      <c r="D11" s="57"/>
    </row>
    <row r="12" spans="1:4" ht="16.149999999999999" customHeight="1" x14ac:dyDescent="0.25">
      <c r="A12" s="32" t="s">
        <v>69</v>
      </c>
      <c r="B12" s="58"/>
      <c r="C12" s="59"/>
      <c r="D12" s="60">
        <v>112.10937499999999</v>
      </c>
    </row>
    <row r="13" spans="1:4" s="33" customFormat="1" ht="11.25" x14ac:dyDescent="0.25">
      <c r="A13" s="54" t="s">
        <v>46</v>
      </c>
      <c r="B13" s="55"/>
      <c r="C13" s="52">
        <v>346.58880208333335</v>
      </c>
      <c r="D13" s="53">
        <v>337.11555989583331</v>
      </c>
    </row>
    <row r="14" spans="1:4" x14ac:dyDescent="0.25">
      <c r="A14" s="61" t="s">
        <v>59</v>
      </c>
      <c r="B14" s="62"/>
      <c r="C14" s="63">
        <v>105.703125</v>
      </c>
      <c r="D14" s="64">
        <v>116.21337890625</v>
      </c>
    </row>
    <row r="15" spans="1:4" x14ac:dyDescent="0.25">
      <c r="A15" s="48" t="s">
        <v>60</v>
      </c>
      <c r="B15" s="49"/>
      <c r="C15" s="52">
        <v>296.43939666377315</v>
      </c>
      <c r="D15" s="53">
        <v>331.30234019567416</v>
      </c>
    </row>
    <row r="16" spans="1:4" ht="15.75" thickBot="1" x14ac:dyDescent="0.3">
      <c r="A16" s="65" t="s">
        <v>47</v>
      </c>
      <c r="B16" s="66"/>
      <c r="C16" s="67"/>
      <c r="D16" s="68"/>
    </row>
    <row r="17" spans="1:4" ht="15.75" thickBot="1" x14ac:dyDescent="0.3">
      <c r="A17" s="28" t="s">
        <v>48</v>
      </c>
      <c r="B17" s="29"/>
      <c r="C17" s="44">
        <f>SUM(C18:C30)</f>
        <v>4860.5684743582806</v>
      </c>
      <c r="D17" s="45">
        <f>SUM(D18:D30)</f>
        <v>5435.4153998124448</v>
      </c>
    </row>
    <row r="18" spans="1:4" x14ac:dyDescent="0.25">
      <c r="A18" s="30" t="s">
        <v>49</v>
      </c>
      <c r="B18" s="22"/>
      <c r="C18" s="69"/>
      <c r="D18" s="70"/>
    </row>
    <row r="19" spans="1:4" x14ac:dyDescent="0.25">
      <c r="A19" s="54" t="s">
        <v>61</v>
      </c>
      <c r="B19" s="55"/>
      <c r="C19" s="52">
        <v>153.2086961455922</v>
      </c>
      <c r="D19" s="53">
        <v>164.18774116647978</v>
      </c>
    </row>
    <row r="20" spans="1:4" x14ac:dyDescent="0.25">
      <c r="A20" s="54" t="s">
        <v>62</v>
      </c>
      <c r="B20" s="55"/>
      <c r="C20" s="52">
        <v>306.4173922911844</v>
      </c>
      <c r="D20" s="53">
        <v>328.37548233295956</v>
      </c>
    </row>
    <row r="21" spans="1:4" x14ac:dyDescent="0.25">
      <c r="A21" s="54" t="s">
        <v>63</v>
      </c>
      <c r="B21" s="55"/>
      <c r="C21" s="52">
        <v>178.74347883652422</v>
      </c>
      <c r="D21" s="53">
        <v>191.55236469422641</v>
      </c>
    </row>
    <row r="22" spans="1:4" x14ac:dyDescent="0.25">
      <c r="A22" s="54" t="s">
        <v>50</v>
      </c>
      <c r="B22" s="55"/>
      <c r="C22" s="52"/>
      <c r="D22" s="53"/>
    </row>
    <row r="23" spans="1:4" x14ac:dyDescent="0.25">
      <c r="A23" s="30" t="s">
        <v>55</v>
      </c>
      <c r="B23" s="23"/>
      <c r="C23" s="46"/>
      <c r="D23" s="47"/>
    </row>
    <row r="24" spans="1:4" x14ac:dyDescent="0.25">
      <c r="A24" s="48" t="s">
        <v>64</v>
      </c>
      <c r="B24" s="49"/>
      <c r="C24" s="52">
        <v>206.83173979654947</v>
      </c>
      <c r="D24" s="53">
        <v>221.65345057474772</v>
      </c>
    </row>
    <row r="25" spans="1:4" x14ac:dyDescent="0.25">
      <c r="A25" s="48" t="s">
        <v>51</v>
      </c>
      <c r="B25" s="49"/>
      <c r="C25" s="52">
        <v>225.91</v>
      </c>
      <c r="D25" s="53">
        <v>323.27999999999997</v>
      </c>
    </row>
    <row r="26" spans="1:4" x14ac:dyDescent="0.25">
      <c r="A26" s="54" t="s">
        <v>52</v>
      </c>
      <c r="B26" s="55"/>
      <c r="C26" s="52">
        <v>12.658124226229745</v>
      </c>
      <c r="D26" s="53">
        <v>13.559343500171799</v>
      </c>
    </row>
    <row r="27" spans="1:4" x14ac:dyDescent="0.25">
      <c r="A27" s="54" t="s">
        <v>53</v>
      </c>
      <c r="B27" s="55"/>
      <c r="C27" s="52">
        <v>32.727272727272727</v>
      </c>
      <c r="D27" s="53">
        <v>32.727272727272727</v>
      </c>
    </row>
    <row r="28" spans="1:4" x14ac:dyDescent="0.25">
      <c r="A28" s="31" t="s">
        <v>56</v>
      </c>
      <c r="B28" s="21"/>
      <c r="C28" s="71"/>
      <c r="D28" s="72"/>
    </row>
    <row r="29" spans="1:4" x14ac:dyDescent="0.25">
      <c r="A29" s="73" t="s">
        <v>65</v>
      </c>
      <c r="B29" s="74"/>
      <c r="C29" s="50">
        <v>3744.0717703349278</v>
      </c>
      <c r="D29" s="51">
        <v>4160.0797448165868</v>
      </c>
    </row>
    <row r="30" spans="1:4" ht="15.75" thickBot="1" x14ac:dyDescent="0.3">
      <c r="A30" s="75" t="s">
        <v>66</v>
      </c>
      <c r="B30" s="76"/>
      <c r="C30" s="77"/>
      <c r="D30" s="78"/>
    </row>
    <row r="31" spans="1:4" ht="15.75" thickBot="1" x14ac:dyDescent="0.3">
      <c r="A31" s="28" t="s">
        <v>54</v>
      </c>
      <c r="B31" s="29"/>
      <c r="C31" s="79">
        <f>C7+C17</f>
        <v>6736.7997981053868</v>
      </c>
      <c r="D31" s="80">
        <f>D7+D17</f>
        <v>7459.6560538102021</v>
      </c>
    </row>
    <row r="32" spans="1:4" x14ac:dyDescent="0.25">
      <c r="A32" s="81" t="s">
        <v>67</v>
      </c>
      <c r="B32" s="82"/>
      <c r="C32" s="83">
        <v>2001.6000000000004</v>
      </c>
      <c r="D32" s="84">
        <v>2252.2399999999998</v>
      </c>
    </row>
    <row r="33" spans="1:4" x14ac:dyDescent="0.25">
      <c r="A33" s="73" t="s">
        <v>4</v>
      </c>
      <c r="B33" s="74"/>
      <c r="C33" s="50">
        <v>673.67997981053873</v>
      </c>
      <c r="D33" s="51">
        <v>745.96560538102028</v>
      </c>
    </row>
    <row r="34" spans="1:4" x14ac:dyDescent="0.25">
      <c r="A34" s="85" t="s">
        <v>39</v>
      </c>
      <c r="B34" s="86"/>
      <c r="C34" s="87">
        <f>SUM(C31:C33)</f>
        <v>9412.0797779159257</v>
      </c>
      <c r="D34" s="88">
        <f>SUM(D31:D33)</f>
        <v>10457.861659191221</v>
      </c>
    </row>
    <row r="35" spans="1:4" ht="15.75" thickBot="1" x14ac:dyDescent="0.3">
      <c r="A35" s="65" t="s">
        <v>40</v>
      </c>
      <c r="B35" s="66"/>
      <c r="C35" s="89">
        <f>C34*0.18</f>
        <v>1694.1743600248665</v>
      </c>
      <c r="D35" s="90">
        <f>D34*0.18</f>
        <v>1882.4150986544198</v>
      </c>
    </row>
    <row r="36" spans="1:4" ht="15.75" thickBot="1" x14ac:dyDescent="0.3">
      <c r="A36" s="91" t="s">
        <v>5</v>
      </c>
      <c r="B36" s="92"/>
      <c r="C36" s="93">
        <f>SUM(C34:C35)</f>
        <v>11106.254137940792</v>
      </c>
      <c r="D36" s="93">
        <f>SUM(D34:D35)</f>
        <v>12340.276757845641</v>
      </c>
    </row>
    <row r="37" spans="1:4" ht="15.75" thickBot="1" x14ac:dyDescent="0.3">
      <c r="A37" s="91" t="s">
        <v>6</v>
      </c>
      <c r="B37" s="92"/>
      <c r="C37" s="94"/>
      <c r="D37" s="95"/>
    </row>
    <row r="38" spans="1:4" x14ac:dyDescent="0.25">
      <c r="A38" s="96"/>
      <c r="B38" s="96"/>
      <c r="C38" s="97"/>
    </row>
    <row r="39" spans="1:4" x14ac:dyDescent="0.25">
      <c r="A39" s="98" t="s">
        <v>7</v>
      </c>
      <c r="B39" s="99"/>
      <c r="C39" s="100"/>
    </row>
    <row r="40" spans="1:4" s="102" customFormat="1" ht="12" x14ac:dyDescent="0.25">
      <c r="A40" s="98" t="s">
        <v>8</v>
      </c>
      <c r="B40" s="98"/>
      <c r="C40" s="101"/>
    </row>
    <row r="41" spans="1:4" x14ac:dyDescent="0.25">
      <c r="A41" s="98" t="s">
        <v>9</v>
      </c>
      <c r="B41" s="98"/>
    </row>
    <row r="42" spans="1:4" ht="41.45" customHeight="1" x14ac:dyDescent="0.25">
      <c r="A42" s="103" t="s">
        <v>58</v>
      </c>
      <c r="B42" s="103"/>
      <c r="C42" s="103"/>
      <c r="D42" s="103"/>
    </row>
    <row r="43" spans="1:4" x14ac:dyDescent="0.25">
      <c r="A43" s="98"/>
      <c r="B43" s="98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USER</cp:lastModifiedBy>
  <dcterms:created xsi:type="dcterms:W3CDTF">2022-09-28T15:09:10Z</dcterms:created>
  <dcterms:modified xsi:type="dcterms:W3CDTF">2022-11-30T04:13:05Z</dcterms:modified>
</cp:coreProperties>
</file>