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Huarmey - Casma\Últimos ajustes (13jun)\"/>
    </mc:Choice>
  </mc:AlternateContent>
  <bookViews>
    <workbookView xWindow="0" yWindow="0" windowWidth="19200" windowHeight="7050"/>
  </bookViews>
  <sheets>
    <sheet name="CASMA" sheetId="1" r:id="rId1"/>
    <sheet name="Gastos Gener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2" l="1"/>
  <c r="H3" i="2"/>
  <c r="H4" i="2" l="1"/>
  <c r="G12" i="2" l="1"/>
  <c r="G11" i="2"/>
  <c r="G10" i="2"/>
  <c r="G9" i="2"/>
  <c r="G8" i="2"/>
  <c r="G7" i="2"/>
  <c r="G6" i="2"/>
  <c r="H13" i="2"/>
  <c r="H26" i="1" s="1"/>
  <c r="H28" i="1" s="1"/>
  <c r="H23" i="1" l="1"/>
  <c r="H22" i="1"/>
  <c r="H21" i="1"/>
  <c r="H20" i="1"/>
  <c r="H19" i="1"/>
  <c r="H18" i="1"/>
  <c r="H17" i="1"/>
  <c r="H16" i="1"/>
  <c r="H15" i="1"/>
  <c r="H14" i="1"/>
  <c r="H13" i="1"/>
  <c r="H12" i="1"/>
  <c r="H9" i="1" l="1"/>
  <c r="H8" i="1"/>
  <c r="H7" i="1"/>
  <c r="H6" i="1"/>
  <c r="H5" i="1"/>
  <c r="H30" i="1" l="1"/>
</calcChain>
</file>

<file path=xl/sharedStrings.xml><?xml version="1.0" encoding="utf-8"?>
<sst xmlns="http://schemas.openxmlformats.org/spreadsheetml/2006/main" count="78" uniqueCount="45">
  <si>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</si>
  <si>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</si>
  <si>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</si>
  <si>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</si>
  <si>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</si>
  <si>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</si>
  <si>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</si>
  <si>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</si>
  <si>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</si>
  <si>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</si>
  <si>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</si>
  <si>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</si>
  <si>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</si>
  <si>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</si>
  <si>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</si>
  <si>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</si>
  <si>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</si>
  <si>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</si>
  <si>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</si>
  <si>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</si>
  <si>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</si>
  <si>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</si>
  <si>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</si>
  <si>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</si>
  <si>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</si>
  <si>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</si>
  <si>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</si>
  <si>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</si>
  <si>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</si>
  <si>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</si>
  <si>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</si>
  <si>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</si>
  <si>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</si>
  <si>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</si>
  <si>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</si>
  <si>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Póliza SCTR Pensión y Salud</t>
  </si>
  <si>
    <t>Garantía financieras (fianza)</t>
  </si>
  <si>
    <t>Seguro Responsabilidad Social</t>
  </si>
  <si>
    <t>Seguro de Vida</t>
  </si>
  <si>
    <t>Impuesto a la Renta</t>
  </si>
  <si>
    <t>Interés por Financiamiento</t>
  </si>
  <si>
    <t>Contingencia</t>
  </si>
  <si>
    <t>Dirección de Proyecto / Jefe de Gestión Social</t>
  </si>
  <si>
    <t xml:space="preserve">PU S/. (Sin IGV) </t>
  </si>
  <si>
    <t>Subida y bajada mensual 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</si>
</sst>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[$S/-280A]\ * #,##0_-;\-[$S/-280A]\ * #,##0_-;_-[$S/-280A]\ * &quot;-&quot;??_-;_-@_-"/>
    <numFmt numFmtId="165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9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0" fontId="10" fillId="4" borderId="2" xfId="0" applyFont="1" applyFill="1" applyBorder="1" applyAlignment="1">
      <alignment vertical="center" wrapText="1"/>
    </xf>
    <xf numFmtId="164" fontId="0" fillId="0" borderId="0" xfId="1" applyNumberFormat="1" applyFont="1"/>
    <xf numFmtId="164" fontId="10" fillId="4" borderId="4" xfId="0" applyNumberFormat="1" applyFont="1" applyFill="1" applyBorder="1" applyAlignment="1">
      <alignment vertical="center" wrapText="1"/>
    </xf>
    <xf numFmtId="164" fontId="5" fillId="0" borderId="5" xfId="1" applyNumberFormat="1" applyFont="1" applyFill="1" applyBorder="1" applyAlignment="1">
      <alignment vertical="center"/>
    </xf>
    <xf numFmtId="164" fontId="10" fillId="4" borderId="5" xfId="1" applyNumberFormat="1" applyFont="1" applyFill="1" applyBorder="1" applyAlignment="1">
      <alignment vertical="center" wrapText="1"/>
    </xf>
    <xf numFmtId="164" fontId="9" fillId="0" borderId="5" xfId="1" applyNumberFormat="1" applyFont="1" applyFill="1" applyBorder="1" applyAlignment="1">
      <alignment vertical="center" wrapText="1"/>
    </xf>
    <xf numFmtId="164" fontId="3" fillId="2" borderId="5" xfId="1" applyNumberFormat="1" applyFont="1" applyFill="1" applyBorder="1" applyAlignment="1">
      <alignment vertical="center" wrapText="1"/>
    </xf>
    <xf numFmtId="164" fontId="4" fillId="0" borderId="5" xfId="1" applyNumberFormat="1" applyFont="1" applyFill="1" applyBorder="1" applyAlignment="1">
      <alignment horizontal="center" vertical="center"/>
    </xf>
    <xf numFmtId="164" fontId="5" fillId="0" borderId="5" xfId="1" applyNumberFormat="1" applyFont="1" applyBorder="1" applyAlignment="1">
      <alignment vertical="center"/>
    </xf>
    <xf numFmtId="164" fontId="5" fillId="0" borderId="5" xfId="1" applyNumberFormat="1" applyFont="1" applyBorder="1" applyAlignment="1">
      <alignment vertical="center" wrapText="1"/>
    </xf>
    <xf numFmtId="165" fontId="0" fillId="0" borderId="0" xfId="1" applyNumberFormat="1" applyFont="1"/>
    <xf numFmtId="0" fontId="10" fillId="4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4" fontId="0" fillId="0" borderId="0" xfId="1" applyNumberFormat="1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3"/>
  <sheetViews>
    <sheetView showGridLines="0" tabSelected="1" workbookViewId="0">
      <selection activeCell="H27" sqref="H27"/>
    </sheetView>
  </sheetViews>
  <sheetFormatPr baseColWidth="10" defaultRowHeight="14.5"/>
  <cols>
    <col min="1" max="1" width="3.36328125" customWidth="1"/>
    <col min="3" max="3" width="21.36328125" customWidth="1"/>
    <col min="7" max="7" width="14.90625" customWidth="1"/>
    <col min="8" max="8" width="13.54296875" customWidth="1"/>
    <col min="9" max="10" width="12.81640625" bestFit="1" customWidth="1"/>
  </cols>
  <sheetData>
    <row r="2" spans="2:12" ht="3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2" ht="15.5">
      <c r="B3" s="38">
        <v>1</v>
      </c>
      <c r="C3" s="40" t="s">
        <v>7</v>
      </c>
      <c r="D3" s="41"/>
      <c r="E3" s="41"/>
      <c r="F3" s="42"/>
      <c r="G3" s="2"/>
      <c r="H3" s="2"/>
    </row>
    <row r="4" spans="2:12" ht="15.5">
      <c r="B4" s="39"/>
      <c r="C4" s="40" t="s">
        <v>8</v>
      </c>
      <c r="D4" s="41"/>
      <c r="E4" s="41"/>
      <c r="F4" s="42"/>
      <c r="G4" s="2"/>
      <c r="H4" s="2"/>
    </row>
    <row r="5" spans="2:12">
      <c r="B5" s="3">
        <v>1.01</v>
      </c>
      <c r="C5" s="4" t="s">
        <v>9</v>
      </c>
      <c r="D5" s="3" t="s">
        <v>10</v>
      </c>
      <c r="E5" s="3">
        <v>1</v>
      </c>
      <c r="F5" s="5">
        <v>11</v>
      </c>
      <c r="G5" s="25">
        <v>9000</v>
      </c>
      <c r="H5" s="25">
        <f t="shared" ref="H5:H9" si="0">+G5*F5*E5</f>
        <v>99000</v>
      </c>
    </row>
    <row r="6" spans="2:12" ht="26">
      <c r="B6" s="3">
        <v>1.02</v>
      </c>
      <c r="C6" s="4" t="s">
        <v>11</v>
      </c>
      <c r="D6" s="3" t="s">
        <v>10</v>
      </c>
      <c r="E6" s="3">
        <v>1</v>
      </c>
      <c r="F6" s="5">
        <v>10</v>
      </c>
      <c r="G6" s="25">
        <v>8500</v>
      </c>
      <c r="H6" s="25">
        <f t="shared" si="0"/>
        <v>85000</v>
      </c>
    </row>
    <row r="7" spans="2:12" ht="39">
      <c r="B7" s="3">
        <v>1.03</v>
      </c>
      <c r="C7" s="4" t="s">
        <v>12</v>
      </c>
      <c r="D7" s="3" t="s">
        <v>10</v>
      </c>
      <c r="E7" s="3">
        <v>1</v>
      </c>
      <c r="F7" s="5">
        <v>11</v>
      </c>
      <c r="G7" s="25">
        <v>6000</v>
      </c>
      <c r="H7" s="25">
        <f t="shared" si="0"/>
        <v>66000</v>
      </c>
    </row>
    <row r="8" spans="2:12" ht="26">
      <c r="B8" s="3">
        <v>1.04</v>
      </c>
      <c r="C8" s="4" t="s">
        <v>13</v>
      </c>
      <c r="D8" s="3" t="s">
        <v>10</v>
      </c>
      <c r="E8" s="3">
        <v>1</v>
      </c>
      <c r="F8" s="5">
        <v>10.5</v>
      </c>
      <c r="G8" s="25">
        <v>6500</v>
      </c>
      <c r="H8" s="25">
        <f t="shared" si="0"/>
        <v>68250</v>
      </c>
    </row>
    <row r="9" spans="2:12">
      <c r="B9" s="3">
        <v>1.05</v>
      </c>
      <c r="C9" s="4" t="s">
        <v>14</v>
      </c>
      <c r="D9" s="3" t="s">
        <v>10</v>
      </c>
      <c r="E9" s="3">
        <v>1</v>
      </c>
      <c r="F9" s="5">
        <v>11</v>
      </c>
      <c r="G9" s="25">
        <v>6500</v>
      </c>
      <c r="H9" s="25">
        <f t="shared" si="0"/>
        <v>71500</v>
      </c>
    </row>
    <row r="10" spans="2:12" ht="15.5">
      <c r="B10" s="38">
        <v>2</v>
      </c>
      <c r="C10" s="40" t="s">
        <v>15</v>
      </c>
      <c r="D10" s="41"/>
      <c r="E10" s="41"/>
      <c r="F10" s="42"/>
      <c r="G10" s="2"/>
      <c r="H10" s="2"/>
    </row>
    <row r="11" spans="2:12" ht="15.5">
      <c r="B11" s="39"/>
      <c r="C11" s="40" t="s">
        <v>8</v>
      </c>
      <c r="D11" s="41"/>
      <c r="E11" s="41"/>
      <c r="F11" s="42"/>
      <c r="G11" s="2"/>
      <c r="H11" s="2"/>
    </row>
    <row r="12" spans="2:12" ht="26">
      <c r="B12" s="6">
        <v>2.0099999999999998</v>
      </c>
      <c r="C12" s="7" t="s">
        <v>16</v>
      </c>
      <c r="D12" s="6" t="s">
        <v>2</v>
      </c>
      <c r="E12" s="6">
        <v>1</v>
      </c>
      <c r="F12" s="8">
        <v>2</v>
      </c>
      <c r="G12" s="26">
        <v>590.90909090909088</v>
      </c>
      <c r="H12" s="25">
        <f t="shared" ref="H12:H23" si="1">+G12*F12*E12</f>
        <v>1181.8181818181818</v>
      </c>
      <c r="L12" s="32"/>
    </row>
    <row r="13" spans="2:12" ht="26">
      <c r="B13" s="6">
        <v>2.02</v>
      </c>
      <c r="C13" s="7" t="s">
        <v>17</v>
      </c>
      <c r="D13" s="3" t="s">
        <v>10</v>
      </c>
      <c r="E13" s="3">
        <v>1</v>
      </c>
      <c r="F13" s="5">
        <v>53.5</v>
      </c>
      <c r="G13" s="21">
        <v>2605.6074766355141</v>
      </c>
      <c r="H13" s="25">
        <f t="shared" si="1"/>
        <v>139400</v>
      </c>
    </row>
    <row r="14" spans="2:12" ht="26">
      <c r="B14" s="6">
        <v>2.0299999999999998</v>
      </c>
      <c r="C14" s="7" t="s">
        <v>18</v>
      </c>
      <c r="D14" s="3" t="s">
        <v>10</v>
      </c>
      <c r="E14" s="3">
        <v>1</v>
      </c>
      <c r="F14" s="5">
        <v>11</v>
      </c>
      <c r="G14" s="21">
        <v>3365</v>
      </c>
      <c r="H14" s="25">
        <f t="shared" si="1"/>
        <v>37015</v>
      </c>
      <c r="I14" s="32"/>
    </row>
    <row r="15" spans="2:12" ht="39">
      <c r="B15" s="6">
        <v>2.04</v>
      </c>
      <c r="C15" s="7" t="s">
        <v>19</v>
      </c>
      <c r="D15" s="3" t="s">
        <v>10</v>
      </c>
      <c r="E15" s="3">
        <v>1</v>
      </c>
      <c r="F15" s="5">
        <v>20</v>
      </c>
      <c r="G15" s="21">
        <v>11500</v>
      </c>
      <c r="H15" s="25">
        <f t="shared" si="1"/>
        <v>230000</v>
      </c>
      <c r="J15" s="28"/>
    </row>
    <row r="16" spans="2:12" ht="26">
      <c r="B16" s="3">
        <v>2.0499999999999998</v>
      </c>
      <c r="C16" s="4" t="s">
        <v>20</v>
      </c>
      <c r="D16" s="3" t="s">
        <v>2</v>
      </c>
      <c r="E16" s="3">
        <v>1</v>
      </c>
      <c r="F16" s="5">
        <v>53.5</v>
      </c>
      <c r="G16" s="21">
        <v>250</v>
      </c>
      <c r="H16" s="25">
        <f t="shared" si="1"/>
        <v>13375</v>
      </c>
    </row>
    <row r="17" spans="2:10" ht="26">
      <c r="B17" s="3">
        <v>2.06</v>
      </c>
      <c r="C17" s="4" t="s">
        <v>21</v>
      </c>
      <c r="D17" s="3" t="s">
        <v>2</v>
      </c>
      <c r="E17" s="3">
        <v>1</v>
      </c>
      <c r="F17" s="5">
        <v>11</v>
      </c>
      <c r="G17" s="21">
        <v>2240.909090909091</v>
      </c>
      <c r="H17" s="25">
        <f t="shared" si="1"/>
        <v>24650</v>
      </c>
    </row>
    <row r="18" spans="2:10" ht="26">
      <c r="B18" s="9">
        <v>2.0699999999999998</v>
      </c>
      <c r="C18" s="4" t="s">
        <v>22</v>
      </c>
      <c r="D18" s="6" t="s">
        <v>2</v>
      </c>
      <c r="E18" s="3">
        <v>1</v>
      </c>
      <c r="F18" s="5">
        <v>53.5</v>
      </c>
      <c r="G18" s="27">
        <v>150</v>
      </c>
      <c r="H18" s="25">
        <f t="shared" si="1"/>
        <v>8025</v>
      </c>
    </row>
    <row r="19" spans="2:10" ht="26">
      <c r="B19" s="3">
        <v>2.08</v>
      </c>
      <c r="C19" s="4" t="s">
        <v>23</v>
      </c>
      <c r="D19" s="3" t="s">
        <v>10</v>
      </c>
      <c r="E19" s="6">
        <v>3</v>
      </c>
      <c r="F19" s="3">
        <v>11</v>
      </c>
      <c r="G19" s="21">
        <v>200</v>
      </c>
      <c r="H19" s="25">
        <f t="shared" si="1"/>
        <v>6600</v>
      </c>
      <c r="I19" s="32"/>
      <c r="J19" s="32"/>
    </row>
    <row r="20" spans="2:10" ht="15.5">
      <c r="B20" s="6">
        <v>2.09</v>
      </c>
      <c r="C20" s="7" t="s">
        <v>24</v>
      </c>
      <c r="D20" s="6" t="s">
        <v>2</v>
      </c>
      <c r="E20" s="6">
        <v>1</v>
      </c>
      <c r="F20" s="3">
        <v>1</v>
      </c>
      <c r="G20" s="26">
        <v>469</v>
      </c>
      <c r="H20" s="25">
        <f t="shared" si="1"/>
        <v>469</v>
      </c>
    </row>
    <row r="21" spans="2:10" ht="15.5">
      <c r="B21" s="8">
        <v>2.1</v>
      </c>
      <c r="C21" s="7" t="s">
        <v>25</v>
      </c>
      <c r="D21" s="6" t="s">
        <v>2</v>
      </c>
      <c r="E21" s="6">
        <v>2</v>
      </c>
      <c r="F21" s="3">
        <v>1</v>
      </c>
      <c r="G21" s="26">
        <v>215</v>
      </c>
      <c r="H21" s="25">
        <f t="shared" si="1"/>
        <v>430</v>
      </c>
    </row>
    <row r="22" spans="2:10" ht="15.5">
      <c r="B22" s="6">
        <v>2.11</v>
      </c>
      <c r="C22" s="7" t="s">
        <v>26</v>
      </c>
      <c r="D22" s="6" t="s">
        <v>2</v>
      </c>
      <c r="E22" s="6">
        <v>2</v>
      </c>
      <c r="F22" s="3">
        <v>1</v>
      </c>
      <c r="G22" s="26">
        <v>309</v>
      </c>
      <c r="H22" s="25">
        <f t="shared" si="1"/>
        <v>618</v>
      </c>
    </row>
    <row r="23" spans="2:10" ht="15.5">
      <c r="B23" s="6">
        <v>2.12</v>
      </c>
      <c r="C23" s="10" t="s">
        <v>27</v>
      </c>
      <c r="D23" s="6" t="s">
        <v>2</v>
      </c>
      <c r="E23" s="6">
        <v>1</v>
      </c>
      <c r="F23" s="3">
        <v>1</v>
      </c>
      <c r="G23" s="21">
        <v>500</v>
      </c>
      <c r="H23" s="25">
        <f t="shared" si="1"/>
        <v>500</v>
      </c>
    </row>
    <row r="24" spans="2:10">
      <c r="B24" s="11"/>
      <c r="C24" s="11"/>
      <c r="D24" s="11"/>
      <c r="E24" s="11"/>
      <c r="F24" s="11"/>
      <c r="G24" s="11"/>
      <c r="H24" s="11"/>
    </row>
    <row r="25" spans="2:10" ht="16">
      <c r="B25" s="12"/>
      <c r="C25" s="35" t="s">
        <v>28</v>
      </c>
      <c r="D25" s="36"/>
      <c r="E25" s="36"/>
      <c r="F25" s="36"/>
      <c r="G25" s="37"/>
      <c r="H25" s="13"/>
    </row>
    <row r="26" spans="2:10" ht="16">
      <c r="B26" s="12"/>
      <c r="C26" s="43" t="s">
        <v>29</v>
      </c>
      <c r="D26" s="44"/>
      <c r="E26" s="44"/>
      <c r="F26" s="45"/>
      <c r="G26" s="14"/>
      <c r="H26" s="21">
        <f>+'Gastos Generales'!H13</f>
        <v>513865.14316253143</v>
      </c>
    </row>
    <row r="27" spans="2:10" ht="16">
      <c r="B27" s="12"/>
      <c r="C27" s="43" t="s">
        <v>30</v>
      </c>
      <c r="D27" s="44"/>
      <c r="E27" s="44"/>
      <c r="F27" s="45"/>
      <c r="G27" s="14"/>
      <c r="H27" s="21">
        <v>103969.80286427532</v>
      </c>
      <c r="J27" s="28"/>
    </row>
    <row r="28" spans="2:10" ht="16">
      <c r="B28" s="12"/>
      <c r="C28" s="46" t="s">
        <v>31</v>
      </c>
      <c r="D28" s="47"/>
      <c r="E28" s="47"/>
      <c r="F28" s="48"/>
      <c r="G28" s="15"/>
      <c r="H28" s="22">
        <f>+H27+H26+SUM(H12:H23,H5:H9)</f>
        <v>1469848.7642086248</v>
      </c>
      <c r="I28" s="28"/>
      <c r="J28" s="28"/>
    </row>
    <row r="29" spans="2:10" ht="16">
      <c r="B29" s="12"/>
      <c r="C29" s="43" t="s">
        <v>32</v>
      </c>
      <c r="D29" s="44"/>
      <c r="E29" s="44"/>
      <c r="F29" s="45"/>
      <c r="G29" s="16"/>
      <c r="H29" s="23">
        <v>264572.77755755238</v>
      </c>
      <c r="J29" s="33"/>
    </row>
    <row r="30" spans="2:10" ht="16">
      <c r="B30" s="12"/>
      <c r="C30" s="35" t="s">
        <v>33</v>
      </c>
      <c r="D30" s="36"/>
      <c r="E30" s="36"/>
      <c r="F30" s="36"/>
      <c r="G30" s="37"/>
      <c r="H30" s="24">
        <f>+H28+H29</f>
        <v>1734421.5417661772</v>
      </c>
    </row>
    <row r="33" spans="3:3" ht="18.5">
      <c r="C33" s="17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23"/>
  <sheetViews>
    <sheetView showGridLines="0" workbookViewId="0">
      <selection activeCell="H9" sqref="H9"/>
    </sheetView>
  </sheetViews>
  <sheetFormatPr baseColWidth="10" defaultRowHeight="14.5"/>
  <cols>
    <col min="3" max="3" width="41.08984375" customWidth="1"/>
    <col min="4" max="4" width="14.90625" customWidth="1"/>
    <col min="7" max="7" width="12.453125" bestFit="1" customWidth="1"/>
    <col min="8" max="8" width="13.1796875" customWidth="1"/>
  </cols>
  <sheetData>
    <row r="2" spans="3:10" ht="31.75" customHeight="1">
      <c r="C2" s="30" t="s">
        <v>29</v>
      </c>
      <c r="D2" s="1" t="s">
        <v>2</v>
      </c>
      <c r="E2" s="1" t="s">
        <v>3</v>
      </c>
      <c r="F2" s="1" t="s">
        <v>4</v>
      </c>
      <c r="G2" s="1" t="s">
        <v>43</v>
      </c>
      <c r="H2" s="1" t="s">
        <v>6</v>
      </c>
    </row>
    <row r="3" spans="3:10" ht="15.65" customHeight="1">
      <c r="C3" t="s">
        <v>42</v>
      </c>
      <c r="D3" s="31" t="s">
        <v>10</v>
      </c>
      <c r="E3" s="31">
        <v>3</v>
      </c>
      <c r="F3">
        <v>11</v>
      </c>
      <c r="G3" s="34">
        <v>10266.666666666666</v>
      </c>
      <c r="H3" s="19">
        <f>+G3*F3*E3</f>
        <v>338800</v>
      </c>
    </row>
    <row r="4" spans="3:10" ht="15.65" customHeight="1">
      <c r="C4" t="s">
        <v>23</v>
      </c>
      <c r="D4" s="31" t="s">
        <v>10</v>
      </c>
      <c r="E4" s="31">
        <v>2</v>
      </c>
      <c r="F4">
        <v>11</v>
      </c>
      <c r="G4" s="19">
        <v>200</v>
      </c>
      <c r="H4" s="19">
        <f>+G4*F4*E4</f>
        <v>4400</v>
      </c>
    </row>
    <row r="5" spans="3:10" ht="15.65" customHeight="1">
      <c r="C5" t="s">
        <v>44</v>
      </c>
      <c r="D5" s="31" t="s">
        <v>10</v>
      </c>
      <c r="E5" s="31">
        <v>1</v>
      </c>
      <c r="F5">
        <v>20</v>
      </c>
      <c r="G5" s="19">
        <v>590.90909090909088</v>
      </c>
      <c r="H5" s="19">
        <f>+G5*F5*E5</f>
        <v>11818.181818181818</v>
      </c>
      <c r="I5" s="32"/>
      <c r="J5" s="32"/>
    </row>
    <row r="6" spans="3:10">
      <c r="C6" t="s">
        <v>35</v>
      </c>
      <c r="D6" s="31" t="s">
        <v>10</v>
      </c>
      <c r="E6" s="31">
        <v>1</v>
      </c>
      <c r="F6">
        <v>11</v>
      </c>
      <c r="G6" s="19">
        <f>+H6/F6</f>
        <v>1800</v>
      </c>
      <c r="H6" s="19">
        <v>19800</v>
      </c>
    </row>
    <row r="7" spans="3:10">
      <c r="C7" t="s">
        <v>37</v>
      </c>
      <c r="D7" s="31" t="s">
        <v>10</v>
      </c>
      <c r="E7" s="31">
        <v>1</v>
      </c>
      <c r="F7">
        <v>11</v>
      </c>
      <c r="G7" s="19">
        <f t="shared" ref="G7:G12" si="0">+H7/F7</f>
        <v>166.66666666666669</v>
      </c>
      <c r="H7" s="19">
        <v>1833.3333333333335</v>
      </c>
    </row>
    <row r="8" spans="3:10">
      <c r="C8" t="s">
        <v>38</v>
      </c>
      <c r="D8" s="31" t="s">
        <v>10</v>
      </c>
      <c r="E8" s="31">
        <v>1</v>
      </c>
      <c r="F8">
        <v>11</v>
      </c>
      <c r="G8" s="19">
        <f t="shared" si="0"/>
        <v>780</v>
      </c>
      <c r="H8" s="19">
        <v>8580</v>
      </c>
    </row>
    <row r="9" spans="3:10">
      <c r="C9" t="s">
        <v>41</v>
      </c>
      <c r="D9" s="31" t="s">
        <v>10</v>
      </c>
      <c r="E9" s="31">
        <v>1</v>
      </c>
      <c r="F9">
        <v>11</v>
      </c>
      <c r="G9" s="19">
        <f t="shared" si="0"/>
        <v>3903.556363636364</v>
      </c>
      <c r="H9" s="19">
        <v>42939.12</v>
      </c>
    </row>
    <row r="10" spans="3:10">
      <c r="C10" t="s">
        <v>36</v>
      </c>
      <c r="D10" s="31" t="s">
        <v>10</v>
      </c>
      <c r="E10" s="31">
        <v>1</v>
      </c>
      <c r="F10">
        <v>1</v>
      </c>
      <c r="G10" s="19">
        <f t="shared" si="0"/>
        <v>4802.6877358507372</v>
      </c>
      <c r="H10" s="19">
        <v>4802.6877358507372</v>
      </c>
    </row>
    <row r="11" spans="3:10">
      <c r="C11" t="s">
        <v>40</v>
      </c>
      <c r="D11" s="31" t="s">
        <v>10</v>
      </c>
      <c r="E11" s="31">
        <v>1</v>
      </c>
      <c r="F11">
        <v>11</v>
      </c>
      <c r="G11" s="19">
        <f t="shared" si="0"/>
        <v>2312.1212121212125</v>
      </c>
      <c r="H11" s="19">
        <v>25433.333333333336</v>
      </c>
    </row>
    <row r="12" spans="3:10">
      <c r="C12" t="s">
        <v>39</v>
      </c>
      <c r="D12" s="31" t="s">
        <v>10</v>
      </c>
      <c r="E12" s="31">
        <v>1</v>
      </c>
      <c r="F12">
        <v>1</v>
      </c>
      <c r="G12" s="19">
        <f t="shared" si="0"/>
        <v>55458.48694183222</v>
      </c>
      <c r="H12" s="19">
        <v>55458.48694183222</v>
      </c>
    </row>
    <row r="13" spans="3:10" ht="15.5">
      <c r="C13" s="18"/>
      <c r="D13" s="29"/>
      <c r="E13" s="29"/>
      <c r="F13" s="29"/>
      <c r="G13" s="29"/>
      <c r="H13" s="20">
        <f>+SUM(H3:H12)</f>
        <v>513865.14316253143</v>
      </c>
    </row>
    <row r="17" spans="8:8">
      <c r="H17" s="28"/>
    </row>
    <row r="18" spans="8:8">
      <c r="H18" s="28"/>
    </row>
    <row r="19" spans="8:8">
      <c r="H19" s="28"/>
    </row>
    <row r="20" spans="8:8">
      <c r="H20" s="28"/>
    </row>
    <row r="21" spans="8:8">
      <c r="H21" s="28"/>
    </row>
    <row r="22" spans="8:8">
      <c r="H22" s="28"/>
    </row>
    <row r="23" spans="8:8">
      <c r="H2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Gea1</cp:lastModifiedBy>
  <dcterms:created xsi:type="dcterms:W3CDTF">2022-05-28T00:20:04Z</dcterms:created>
  <dcterms:modified xsi:type="dcterms:W3CDTF">2022-06-14T16:39:10Z</dcterms:modified>
</cp:coreProperties>
</file>