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HUARMEY" sheetId="1" r:id="rId1"/>
    <sheet name="Hoja1" sheetId="2" r:id="rId2"/>
  </sheets>
  <definedNames>
    <definedName name="_xlnm.Print_Area" localSheetId="0">HUARMEY!$A$2:$H$90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38" i="1" l="1"/>
  <c r="H37" i="1"/>
  <c r="H36" i="1"/>
  <c r="H35" i="1"/>
  <c r="H23" i="1"/>
  <c r="H22" i="1"/>
  <c r="H21" i="1"/>
  <c r="H20" i="1"/>
  <c r="H19" i="1"/>
  <c r="H18" i="1"/>
  <c r="H17" i="1"/>
  <c r="H16" i="1"/>
  <c r="H15" i="1"/>
  <c r="H14" i="1"/>
  <c r="H13" i="1"/>
  <c r="H9" i="1"/>
  <c r="H8" i="1"/>
  <c r="H7" i="1"/>
  <c r="H6" i="1"/>
  <c r="H5" i="1"/>
  <c r="H4" i="1" l="1"/>
  <c r="H11" i="1"/>
  <c r="H40" i="1"/>
  <c r="H26" i="1" s="1"/>
  <c r="H25" i="1" l="1"/>
  <c r="H27" i="1" s="1"/>
  <c r="H28" i="1"/>
  <c r="H29" i="1" l="1"/>
  <c r="H30" i="1" s="1"/>
</calcChain>
</file>

<file path=xl/sharedStrings.xml><?xml version="1.0" encoding="utf-8"?>
<sst xmlns="http://schemas.openxmlformats.org/spreadsheetml/2006/main" count="110" uniqueCount="92">
  <si>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</si>
  <si>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</si>
  <si>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</si>
  <si>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</si>
  <si>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</si>
  <si>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</si>
  <si>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</si>
  <si>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</si>
  <si>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</si>
  <si>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</si>
  <si>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</si>
  <si>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</si>
  <si>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</si>
  <si>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</si>
  <si>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</si>
  <si>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</si>
  <si>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</si>
  <si>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</si>
  <si>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</si>
  <si>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</si>
  <si>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</si>
  <si>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</si>
  <si>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</si>
  <si>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</si>
  <si>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</si>
  <si>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</si>
  <si>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</si>
  <si>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</si>
  <si>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</si>
  <si>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</si>
  <si>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</si>
  <si>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</si>
  <si>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</si>
  <si>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</si>
  <si>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</si>
  <si>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Coordinador de RRCC (in-house)</t>
  </si>
  <si>
    <t>Gestores Comunitarios</t>
  </si>
  <si>
    <t>Asistentes Comunitarios</t>
  </si>
  <si>
    <t>Seguros SCTR</t>
  </si>
  <si>
    <t>Dirección</t>
  </si>
  <si>
    <t xml:space="preserve">Gerencia General </t>
  </si>
  <si>
    <t>Soporte Administrativo / Financiero / Contable</t>
  </si>
  <si>
    <t>Soporte Legal</t>
  </si>
  <si>
    <t>Soporte Logistico</t>
  </si>
  <si>
    <t>Elaboracion Tecnica</t>
  </si>
  <si>
    <t>Consultas administrativas</t>
  </si>
  <si>
    <t>Revisión Legal</t>
  </si>
  <si>
    <t>Revisión area Comercial</t>
  </si>
  <si>
    <t>Capacitaciones tecnicas / Cursos</t>
  </si>
  <si>
    <t>Capacitaciones Sistema Integrado de Gestion</t>
  </si>
  <si>
    <t>Capcitaciones Plan de Manjeo COVID-19</t>
  </si>
  <si>
    <t>Pruebas de descarte</t>
  </si>
  <si>
    <t>Equipos de proteccion personal</t>
  </si>
  <si>
    <t>Alcohol y materiales de desinfección</t>
  </si>
  <si>
    <t>Desinfeccion de vehiculos y equipos</t>
  </si>
  <si>
    <t>Alquileres de oficina</t>
  </si>
  <si>
    <t>Alquileres de Vehiculos</t>
  </si>
  <si>
    <t>Mantenimiento General</t>
  </si>
  <si>
    <t>Servicios Básicos</t>
  </si>
  <si>
    <t>Telefonia Celular</t>
  </si>
  <si>
    <t>Economato e impresiones</t>
  </si>
  <si>
    <t>Mantenimeinto General</t>
  </si>
  <si>
    <t>Muebles y equipos</t>
  </si>
  <si>
    <t>SCTR</t>
  </si>
  <si>
    <t>Seguros de Salud</t>
  </si>
  <si>
    <t>Seguros de Oficina Central (robo, incendio)</t>
  </si>
  <si>
    <t>Seguros Varios</t>
  </si>
  <si>
    <t>Costo de capital de trabajo</t>
  </si>
  <si>
    <t xml:space="preserve">Costos financieros por desfase en la facturación </t>
  </si>
  <si>
    <t>Costo de fianzas</t>
  </si>
  <si>
    <t>Mantenimeinto de cuentas</t>
  </si>
  <si>
    <t>Impuesto a las trasacciones financieras</t>
  </si>
  <si>
    <t>Mantenimeinto de Servidores</t>
  </si>
  <si>
    <t>Licencias software</t>
  </si>
  <si>
    <t>Respaldo de Información</t>
  </si>
  <si>
    <t>Asistencia TI</t>
  </si>
  <si>
    <t>Mantenimiento del Sistema Integrado de Gestion</t>
  </si>
  <si>
    <t>Certificación del Sistema de Calidad</t>
  </si>
  <si>
    <t>Gasto global de sitio</t>
  </si>
  <si>
    <t>GASTO GLOBLA DE SITIO/GASTOS GENERALES</t>
  </si>
  <si>
    <t xml:space="preserve">MONTO TOTAL </t>
  </si>
  <si>
    <t xml:space="preserve">1. Soporte </t>
  </si>
  <si>
    <t>2. Elaboración de Propuestas</t>
  </si>
  <si>
    <t>3. Capacitación de Personal</t>
  </si>
  <si>
    <t>4. Plan de Manejo COVID</t>
  </si>
  <si>
    <t>5. Oficina Central</t>
  </si>
  <si>
    <t>6. Seguros</t>
  </si>
  <si>
    <t>7. Gastos Financieros</t>
  </si>
  <si>
    <t>8. Sistemas</t>
  </si>
  <si>
    <t>9. Sistema de Calidad</t>
  </si>
  <si>
    <t>DETALLE GASTOS GENERALES</t>
  </si>
  <si>
    <t>Lima, 14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</si>
</sst>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9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164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4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0" fillId="0" borderId="5" xfId="0" applyBorder="1"/>
    <xf numFmtId="0" fontId="10" fillId="5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4" fontId="0" fillId="0" borderId="0" xfId="0" applyNumberFormat="1"/>
    <xf numFmtId="164" fontId="13" fillId="4" borderId="5" xfId="0" applyNumberFormat="1" applyFont="1" applyFill="1" applyBorder="1"/>
    <xf numFmtId="164" fontId="0" fillId="0" borderId="5" xfId="0" applyNumberFormat="1" applyBorder="1"/>
    <xf numFmtId="164" fontId="4" fillId="0" borderId="5" xfId="0" applyNumberFormat="1" applyFont="1" applyBorder="1" applyAlignment="1">
      <alignment vertical="center"/>
    </xf>
    <xf numFmtId="0" fontId="12" fillId="0" borderId="0" xfId="0" applyFont="1"/>
    <xf numFmtId="164" fontId="0" fillId="0" borderId="0" xfId="0" applyNumberFormat="1"/>
    <xf numFmtId="0" fontId="4" fillId="0" borderId="2" xfId="0" applyFont="1" applyBorder="1" applyAlignment="1">
      <alignment horizontal="left" vertical="center" wrapText="1"/>
    </xf>
    <xf numFmtId="0" fontId="15" fillId="6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3" fontId="14" fillId="4" borderId="2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4" fontId="14" fillId="4" borderId="2" xfId="0" applyNumberFormat="1" applyFont="1" applyFill="1" applyBorder="1" applyAlignment="1">
      <alignment vertical="center"/>
    </xf>
    <xf numFmtId="3" fontId="14" fillId="4" borderId="2" xfId="0" applyNumberFormat="1" applyFont="1" applyFill="1" applyBorder="1" applyAlignment="1">
      <alignment horizontal="left" vertical="center"/>
    </xf>
    <xf numFmtId="3" fontId="14" fillId="4" borderId="3" xfId="0" applyNumberFormat="1" applyFont="1" applyFill="1" applyBorder="1" applyAlignment="1">
      <alignment horizontal="left" vertical="center"/>
    </xf>
    <xf numFmtId="3" fontId="14" fillId="4" borderId="4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0"/>
  <sheetViews>
    <sheetView showGridLines="0" tabSelected="1" topLeftCell="A61" workbookViewId="0">
      <selection activeCell="A15" sqref="A15:XFD15"/>
    </sheetView>
  </sheetViews>
  <sheetFormatPr baseColWidth="10" defaultRowHeight="15"/>
  <cols>
    <col min="1" max="1" width="7.7109375" customWidth="1"/>
    <col min="3" max="3" width="42" customWidth="1"/>
    <col min="7" max="7" width="14.28515625" customWidth="1"/>
    <col min="8" max="8" width="14.140625" customWidth="1"/>
    <col min="9" max="9" width="13.140625" bestFit="1" customWidth="1"/>
  </cols>
  <sheetData>
    <row r="2" spans="2:9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9" ht="15.75">
      <c r="B3" s="38">
        <v>1</v>
      </c>
      <c r="C3" s="40" t="s">
        <v>7</v>
      </c>
      <c r="D3" s="41"/>
      <c r="E3" s="41"/>
      <c r="F3" s="42"/>
      <c r="G3" s="2"/>
      <c r="H3" s="2"/>
    </row>
    <row r="4" spans="2:9" ht="15.75">
      <c r="B4" s="39"/>
      <c r="C4" s="40" t="s">
        <v>8</v>
      </c>
      <c r="D4" s="41"/>
      <c r="E4" s="41"/>
      <c r="F4" s="42"/>
      <c r="G4" s="2"/>
      <c r="H4" s="2">
        <f>SUM(H5:H9)</f>
        <v>1022656.32</v>
      </c>
    </row>
    <row r="5" spans="2:9" ht="13.5" customHeight="1">
      <c r="B5" s="3">
        <v>1.06</v>
      </c>
      <c r="C5" s="4" t="s">
        <v>9</v>
      </c>
      <c r="D5" s="3" t="s">
        <v>10</v>
      </c>
      <c r="E5" s="3">
        <v>1</v>
      </c>
      <c r="F5" s="5">
        <v>17.73</v>
      </c>
      <c r="G5" s="6">
        <v>14208</v>
      </c>
      <c r="H5" s="6">
        <f>+E5*F5*G5</f>
        <v>251907.84</v>
      </c>
    </row>
    <row r="6" spans="2:9" ht="13.5" customHeight="1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6">
        <v>10656</v>
      </c>
      <c r="H6" s="6">
        <f t="shared" ref="H6:H9" si="0">+E6*F6*G6</f>
        <v>188930.88</v>
      </c>
    </row>
    <row r="7" spans="2:9" ht="13.5" customHeight="1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6">
        <v>10656</v>
      </c>
      <c r="H7" s="6">
        <f t="shared" si="0"/>
        <v>162290.88</v>
      </c>
    </row>
    <row r="8" spans="2:9" ht="13.5" customHeight="1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6">
        <v>10656</v>
      </c>
      <c r="H8" s="6">
        <f t="shared" si="0"/>
        <v>167618.88</v>
      </c>
    </row>
    <row r="9" spans="2:9" ht="13.5" customHeight="1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6">
        <v>14208</v>
      </c>
      <c r="H9" s="6">
        <f t="shared" si="0"/>
        <v>251907.84</v>
      </c>
    </row>
    <row r="10" spans="2:9" ht="13.5" customHeight="1">
      <c r="B10" s="38">
        <v>2</v>
      </c>
      <c r="C10" s="40" t="s">
        <v>15</v>
      </c>
      <c r="D10" s="41"/>
      <c r="E10" s="41"/>
      <c r="F10" s="42"/>
      <c r="G10" s="2"/>
      <c r="H10" s="2"/>
      <c r="I10" s="20"/>
    </row>
    <row r="11" spans="2:9" ht="13.5" customHeight="1">
      <c r="B11" s="39"/>
      <c r="C11" s="40" t="s">
        <v>8</v>
      </c>
      <c r="D11" s="41"/>
      <c r="E11" s="41"/>
      <c r="F11" s="42"/>
      <c r="G11" s="2"/>
      <c r="H11" s="2">
        <f>SUM(H12:H23)</f>
        <v>2576127.8735500001</v>
      </c>
      <c r="I11" s="20"/>
    </row>
    <row r="12" spans="2:9" ht="13.5" customHeight="1">
      <c r="B12" s="7">
        <v>2.13</v>
      </c>
      <c r="C12" s="8" t="s">
        <v>16</v>
      </c>
      <c r="D12" s="7" t="s">
        <v>2</v>
      </c>
      <c r="E12" s="7"/>
      <c r="F12" s="9">
        <v>2</v>
      </c>
      <c r="G12" s="6">
        <v>4000</v>
      </c>
      <c r="H12" s="6">
        <f t="shared" ref="H12:H18" si="1">+F12*G12</f>
        <v>8000</v>
      </c>
    </row>
    <row r="13" spans="2:9" ht="13.5" customHeight="1">
      <c r="B13" s="7">
        <v>2.14</v>
      </c>
      <c r="C13" s="4" t="s">
        <v>17</v>
      </c>
      <c r="D13" s="3" t="s">
        <v>10</v>
      </c>
      <c r="E13" s="3"/>
      <c r="F13" s="9">
        <v>84.15</v>
      </c>
      <c r="G13" s="6">
        <v>7397.9080000000004</v>
      </c>
      <c r="H13" s="6">
        <f t="shared" si="1"/>
        <v>622533.95820000011</v>
      </c>
    </row>
    <row r="14" spans="2:9" ht="13.5" customHeight="1">
      <c r="B14" s="7">
        <v>2.15</v>
      </c>
      <c r="C14" s="4" t="s">
        <v>18</v>
      </c>
      <c r="D14" s="3" t="s">
        <v>10</v>
      </c>
      <c r="E14" s="3"/>
      <c r="F14" s="9">
        <v>17.73</v>
      </c>
      <c r="G14" s="6">
        <v>9358.7999999999993</v>
      </c>
      <c r="H14" s="6">
        <f t="shared" si="1"/>
        <v>165931.524</v>
      </c>
    </row>
    <row r="15" spans="2:9" ht="29.25" customHeight="1">
      <c r="B15" s="7">
        <v>2.16</v>
      </c>
      <c r="C15" s="4" t="s">
        <v>19</v>
      </c>
      <c r="D15" s="3" t="s">
        <v>10</v>
      </c>
      <c r="E15" s="3"/>
      <c r="F15" s="9">
        <v>34</v>
      </c>
      <c r="G15" s="6">
        <v>30200</v>
      </c>
      <c r="H15" s="6">
        <f t="shared" si="1"/>
        <v>1026800</v>
      </c>
    </row>
    <row r="16" spans="2:9" ht="13.5" customHeight="1">
      <c r="B16" s="7">
        <v>2.17</v>
      </c>
      <c r="C16" s="4" t="s">
        <v>20</v>
      </c>
      <c r="D16" s="3" t="s">
        <v>2</v>
      </c>
      <c r="E16" s="3"/>
      <c r="F16" s="9">
        <v>84.15</v>
      </c>
      <c r="G16" s="6">
        <v>2000</v>
      </c>
      <c r="H16" s="6">
        <f t="shared" si="1"/>
        <v>168300</v>
      </c>
    </row>
    <row r="17" spans="2:9" ht="13.5" customHeight="1">
      <c r="B17" s="7">
        <v>2.1800000000000002</v>
      </c>
      <c r="C17" s="4" t="s">
        <v>21</v>
      </c>
      <c r="D17" s="3" t="s">
        <v>10</v>
      </c>
      <c r="E17" s="3"/>
      <c r="F17" s="9">
        <v>17.73</v>
      </c>
      <c r="G17" s="6">
        <v>3276</v>
      </c>
      <c r="H17" s="6">
        <f t="shared" si="1"/>
        <v>58083.48</v>
      </c>
    </row>
    <row r="18" spans="2:9" ht="13.5" customHeight="1">
      <c r="B18" s="7">
        <v>2.19</v>
      </c>
      <c r="C18" s="4" t="s">
        <v>22</v>
      </c>
      <c r="D18" s="7" t="s">
        <v>10</v>
      </c>
      <c r="E18" s="10"/>
      <c r="F18" s="9">
        <v>84.15</v>
      </c>
      <c r="G18" s="6">
        <v>420</v>
      </c>
      <c r="H18" s="6">
        <f t="shared" si="1"/>
        <v>35343</v>
      </c>
    </row>
    <row r="19" spans="2:9" ht="13.5" customHeight="1">
      <c r="B19" s="9">
        <v>2.2000000000000002</v>
      </c>
      <c r="C19" s="4" t="s">
        <v>23</v>
      </c>
      <c r="D19" s="3" t="s">
        <v>10</v>
      </c>
      <c r="E19" s="3">
        <v>3</v>
      </c>
      <c r="F19" s="9">
        <v>17.73</v>
      </c>
      <c r="G19" s="6">
        <v>9066.6650000000009</v>
      </c>
      <c r="H19" s="6">
        <f>+E19*F19*G19</f>
        <v>482255.91135000001</v>
      </c>
    </row>
    <row r="20" spans="2:9" ht="13.5" customHeight="1">
      <c r="B20" s="7">
        <v>2.21</v>
      </c>
      <c r="C20" s="8" t="s">
        <v>24</v>
      </c>
      <c r="D20" s="7" t="s">
        <v>2</v>
      </c>
      <c r="E20" s="7">
        <v>1</v>
      </c>
      <c r="F20" s="5"/>
      <c r="G20" s="6">
        <v>6000</v>
      </c>
      <c r="H20" s="6">
        <f>+E20*G20</f>
        <v>6000</v>
      </c>
    </row>
    <row r="21" spans="2:9" ht="13.5" customHeight="1">
      <c r="B21" s="7">
        <v>2.2200000000000002</v>
      </c>
      <c r="C21" s="8" t="s">
        <v>25</v>
      </c>
      <c r="D21" s="7" t="s">
        <v>2</v>
      </c>
      <c r="E21" s="7">
        <v>2</v>
      </c>
      <c r="F21" s="5"/>
      <c r="G21" s="6">
        <v>880</v>
      </c>
      <c r="H21" s="6">
        <f t="shared" ref="H21:H23" si="2">+E21*G21</f>
        <v>1760</v>
      </c>
    </row>
    <row r="22" spans="2:9" ht="13.5" customHeight="1">
      <c r="B22" s="7">
        <v>2.23</v>
      </c>
      <c r="C22" s="8" t="s">
        <v>26</v>
      </c>
      <c r="D22" s="7" t="s">
        <v>2</v>
      </c>
      <c r="E22" s="7">
        <v>2</v>
      </c>
      <c r="F22" s="5"/>
      <c r="G22" s="6">
        <v>300</v>
      </c>
      <c r="H22" s="6">
        <f t="shared" si="2"/>
        <v>600</v>
      </c>
    </row>
    <row r="23" spans="2:9" ht="13.5" customHeight="1">
      <c r="B23" s="7">
        <v>2.2400000000000002</v>
      </c>
      <c r="C23" s="11" t="s">
        <v>27</v>
      </c>
      <c r="D23" s="7" t="s">
        <v>2</v>
      </c>
      <c r="E23" s="7">
        <v>1</v>
      </c>
      <c r="F23" s="5"/>
      <c r="G23" s="6">
        <v>520</v>
      </c>
      <c r="H23" s="6">
        <f t="shared" si="2"/>
        <v>520</v>
      </c>
    </row>
    <row r="24" spans="2:9" ht="16.5">
      <c r="B24" s="12"/>
      <c r="C24" s="12"/>
      <c r="D24" s="12"/>
      <c r="E24" s="12"/>
      <c r="F24" s="12"/>
      <c r="G24" s="12"/>
    </row>
    <row r="25" spans="2:9" ht="13.5" customHeight="1">
      <c r="B25" s="13"/>
      <c r="C25" s="35" t="s">
        <v>28</v>
      </c>
      <c r="D25" s="36"/>
      <c r="E25" s="36"/>
      <c r="F25" s="37"/>
      <c r="G25" s="14"/>
      <c r="H25" s="21">
        <f>+H4+H11</f>
        <v>3598784.19355</v>
      </c>
      <c r="I25" s="25"/>
    </row>
    <row r="26" spans="2:9" ht="13.5" customHeight="1">
      <c r="B26" s="13"/>
      <c r="C26" s="43" t="s">
        <v>29</v>
      </c>
      <c r="D26" s="44"/>
      <c r="E26" s="44"/>
      <c r="F26" s="45"/>
      <c r="G26" s="15"/>
      <c r="H26" s="22">
        <f>+H40</f>
        <v>1899999.9999999998</v>
      </c>
      <c r="I26" s="25"/>
    </row>
    <row r="27" spans="2:9" ht="13.5" customHeight="1">
      <c r="B27" s="13"/>
      <c r="C27" s="43" t="s">
        <v>30</v>
      </c>
      <c r="D27" s="44"/>
      <c r="E27" s="44"/>
      <c r="F27" s="45"/>
      <c r="G27" s="15"/>
      <c r="H27" s="22">
        <f>0.1*H25</f>
        <v>359878.41935500002</v>
      </c>
    </row>
    <row r="28" spans="2:9" ht="13.5" customHeight="1">
      <c r="B28" s="13"/>
      <c r="C28" s="46" t="s">
        <v>31</v>
      </c>
      <c r="D28" s="47"/>
      <c r="E28" s="47"/>
      <c r="F28" s="48"/>
      <c r="G28" s="17"/>
      <c r="H28" s="22">
        <f>SUM(H25:H27)</f>
        <v>5858662.6129050003</v>
      </c>
    </row>
    <row r="29" spans="2:9" ht="13.5" customHeight="1">
      <c r="B29" s="13"/>
      <c r="C29" s="43" t="s">
        <v>32</v>
      </c>
      <c r="D29" s="44"/>
      <c r="E29" s="44"/>
      <c r="F29" s="45"/>
      <c r="G29" s="18"/>
      <c r="H29" s="22">
        <f>+H28*0.18</f>
        <v>1054559.2703229</v>
      </c>
    </row>
    <row r="30" spans="2:9" ht="13.5" customHeight="1">
      <c r="B30" s="13"/>
      <c r="C30" s="35" t="s">
        <v>33</v>
      </c>
      <c r="D30" s="36"/>
      <c r="E30" s="36"/>
      <c r="F30" s="36"/>
      <c r="G30" s="37"/>
      <c r="H30" s="21">
        <f>SUM(H28:H29)</f>
        <v>6913221.8832279006</v>
      </c>
    </row>
    <row r="31" spans="2:9" ht="13.5" customHeight="1"/>
    <row r="32" spans="2:9" ht="13.5" customHeight="1">
      <c r="C32" s="19" t="s">
        <v>34</v>
      </c>
    </row>
    <row r="33" spans="3:9" ht="13.5" customHeight="1"/>
    <row r="34" spans="3:9" ht="13.5" customHeight="1">
      <c r="C34" s="24" t="s">
        <v>90</v>
      </c>
    </row>
    <row r="35" spans="3:9" ht="13.5" customHeight="1">
      <c r="C35" s="8" t="s">
        <v>35</v>
      </c>
      <c r="D35" s="16"/>
      <c r="E35" s="8">
        <v>1</v>
      </c>
      <c r="F35" s="10">
        <v>17.73</v>
      </c>
      <c r="G35" s="6">
        <v>17760</v>
      </c>
      <c r="H35" s="23">
        <f>+E35*F35*G35</f>
        <v>314884.8</v>
      </c>
    </row>
    <row r="36" spans="3:9" ht="13.5" customHeight="1">
      <c r="C36" s="8" t="s">
        <v>36</v>
      </c>
      <c r="D36" s="16"/>
      <c r="E36" s="8">
        <v>5</v>
      </c>
      <c r="F36" s="10">
        <v>15.23</v>
      </c>
      <c r="G36" s="6">
        <v>10656</v>
      </c>
      <c r="H36" s="23">
        <f t="shared" ref="H36:H38" si="3">+E36*F36*G36</f>
        <v>811454.4</v>
      </c>
    </row>
    <row r="37" spans="3:9" ht="13.5" customHeight="1">
      <c r="C37" s="8" t="s">
        <v>37</v>
      </c>
      <c r="D37" s="16"/>
      <c r="E37" s="8">
        <v>4</v>
      </c>
      <c r="F37" s="10">
        <v>15.23</v>
      </c>
      <c r="G37" s="6">
        <v>7992</v>
      </c>
      <c r="H37" s="23">
        <f t="shared" si="3"/>
        <v>486872.64</v>
      </c>
    </row>
    <row r="38" spans="3:9" ht="13.5" customHeight="1">
      <c r="C38" s="8" t="s">
        <v>38</v>
      </c>
      <c r="D38" s="16"/>
      <c r="E38" s="8">
        <v>1</v>
      </c>
      <c r="F38" s="10">
        <v>5</v>
      </c>
      <c r="G38" s="6">
        <v>11400</v>
      </c>
      <c r="H38" s="23">
        <f t="shared" si="3"/>
        <v>57000</v>
      </c>
      <c r="I38" s="25"/>
    </row>
    <row r="39" spans="3:9" ht="13.5" customHeight="1">
      <c r="C39" s="26" t="s">
        <v>78</v>
      </c>
      <c r="D39" s="16"/>
      <c r="E39" s="8"/>
      <c r="F39" s="10"/>
      <c r="G39" s="6"/>
      <c r="H39" s="23">
        <v>229788.16</v>
      </c>
      <c r="I39" s="25"/>
    </row>
    <row r="40" spans="3:9" ht="13.5" customHeight="1">
      <c r="C40" s="32" t="s">
        <v>80</v>
      </c>
      <c r="D40" s="33"/>
      <c r="E40" s="33"/>
      <c r="F40" s="33"/>
      <c r="G40" s="34"/>
      <c r="H40" s="31">
        <f>SUM(H35:H39)</f>
        <v>1899999.9999999998</v>
      </c>
    </row>
    <row r="41" spans="3:9" ht="13.5" customHeight="1">
      <c r="C41" s="29" t="s">
        <v>79</v>
      </c>
      <c r="D41" s="30"/>
      <c r="E41" s="30"/>
    </row>
    <row r="42" spans="3:9" ht="13.5" customHeight="1">
      <c r="C42" s="27" t="s">
        <v>81</v>
      </c>
    </row>
    <row r="43" spans="3:9" ht="13.5" customHeight="1">
      <c r="C43" s="28" t="s">
        <v>39</v>
      </c>
    </row>
    <row r="44" spans="3:9" ht="13.5" customHeight="1">
      <c r="C44" s="28" t="s">
        <v>40</v>
      </c>
    </row>
    <row r="45" spans="3:9" ht="13.5" customHeight="1">
      <c r="C45" s="28" t="s">
        <v>41</v>
      </c>
    </row>
    <row r="46" spans="3:9" ht="13.5" customHeight="1">
      <c r="C46" s="28" t="s">
        <v>42</v>
      </c>
    </row>
    <row r="47" spans="3:9" ht="13.5" customHeight="1">
      <c r="C47" s="28" t="s">
        <v>43</v>
      </c>
    </row>
    <row r="48" spans="3:9" ht="13.5" customHeight="1">
      <c r="C48" s="27" t="s">
        <v>82</v>
      </c>
    </row>
    <row r="49" spans="3:3" ht="13.5" customHeight="1">
      <c r="C49" s="28" t="s">
        <v>44</v>
      </c>
    </row>
    <row r="50" spans="3:3" ht="13.5" customHeight="1">
      <c r="C50" s="28" t="s">
        <v>45</v>
      </c>
    </row>
    <row r="51" spans="3:3" ht="13.5" customHeight="1">
      <c r="C51" s="28" t="s">
        <v>46</v>
      </c>
    </row>
    <row r="52" spans="3:3" ht="13.5" customHeight="1">
      <c r="C52" s="28" t="s">
        <v>47</v>
      </c>
    </row>
    <row r="53" spans="3:3" ht="13.5" customHeight="1">
      <c r="C53" s="27" t="s">
        <v>83</v>
      </c>
    </row>
    <row r="54" spans="3:3" ht="13.5" customHeight="1">
      <c r="C54" s="28" t="s">
        <v>48</v>
      </c>
    </row>
    <row r="55" spans="3:3" ht="13.5" customHeight="1">
      <c r="C55" s="28" t="s">
        <v>49</v>
      </c>
    </row>
    <row r="56" spans="3:3" ht="13.5" customHeight="1">
      <c r="C56" s="28" t="s">
        <v>50</v>
      </c>
    </row>
    <row r="57" spans="3:3" ht="13.5" customHeight="1">
      <c r="C57" s="27" t="s">
        <v>84</v>
      </c>
    </row>
    <row r="58" spans="3:3" ht="13.5" customHeight="1">
      <c r="C58" s="28" t="s">
        <v>51</v>
      </c>
    </row>
    <row r="59" spans="3:3" ht="13.5" customHeight="1">
      <c r="C59" s="28" t="s">
        <v>52</v>
      </c>
    </row>
    <row r="60" spans="3:3" ht="13.5" customHeight="1">
      <c r="C60" s="28" t="s">
        <v>53</v>
      </c>
    </row>
    <row r="61" spans="3:3" ht="13.5" customHeight="1">
      <c r="C61" s="28" t="s">
        <v>54</v>
      </c>
    </row>
    <row r="62" spans="3:3" ht="13.5" customHeight="1">
      <c r="C62" s="27" t="s">
        <v>85</v>
      </c>
    </row>
    <row r="63" spans="3:3" ht="13.5" customHeight="1">
      <c r="C63" s="28" t="s">
        <v>55</v>
      </c>
    </row>
    <row r="64" spans="3:3" ht="13.5" customHeight="1">
      <c r="C64" s="28" t="s">
        <v>56</v>
      </c>
    </row>
    <row r="65" spans="3:6" ht="13.5" customHeight="1">
      <c r="C65" s="28" t="s">
        <v>57</v>
      </c>
    </row>
    <row r="66" spans="3:6" ht="13.5" customHeight="1">
      <c r="C66" s="28" t="s">
        <v>58</v>
      </c>
    </row>
    <row r="67" spans="3:6" ht="13.5" customHeight="1">
      <c r="C67" s="28" t="s">
        <v>59</v>
      </c>
    </row>
    <row r="68" spans="3:6" ht="13.5" customHeight="1">
      <c r="C68" s="28" t="s">
        <v>60</v>
      </c>
    </row>
    <row r="69" spans="3:6" ht="13.5" customHeight="1">
      <c r="C69" s="28" t="s">
        <v>61</v>
      </c>
    </row>
    <row r="70" spans="3:6" ht="13.5" customHeight="1">
      <c r="C70" s="28" t="s">
        <v>62</v>
      </c>
      <c r="F70" t="s">
        <v>91</v>
      </c>
    </row>
    <row r="71" spans="3:6" ht="13.5" customHeight="1">
      <c r="C71" s="27" t="s">
        <v>86</v>
      </c>
    </row>
    <row r="72" spans="3:6" ht="13.5" customHeight="1">
      <c r="C72" s="28" t="s">
        <v>63</v>
      </c>
    </row>
    <row r="73" spans="3:6" ht="13.5" customHeight="1">
      <c r="C73" s="28" t="s">
        <v>64</v>
      </c>
    </row>
    <row r="74" spans="3:6" ht="13.5" customHeight="1">
      <c r="C74" s="28" t="s">
        <v>65</v>
      </c>
    </row>
    <row r="75" spans="3:6" ht="13.5" customHeight="1">
      <c r="C75" s="28" t="s">
        <v>66</v>
      </c>
    </row>
    <row r="76" spans="3:6" ht="13.5" customHeight="1">
      <c r="C76" s="27" t="s">
        <v>87</v>
      </c>
    </row>
    <row r="77" spans="3:6" ht="13.5" customHeight="1">
      <c r="C77" s="28" t="s">
        <v>67</v>
      </c>
    </row>
    <row r="78" spans="3:6" ht="13.5" customHeight="1">
      <c r="C78" s="28" t="s">
        <v>68</v>
      </c>
    </row>
    <row r="79" spans="3:6" ht="13.5" customHeight="1">
      <c r="C79" s="28" t="s">
        <v>69</v>
      </c>
    </row>
    <row r="80" spans="3:6" ht="13.5" customHeight="1">
      <c r="C80" s="28" t="s">
        <v>70</v>
      </c>
    </row>
    <row r="81" spans="3:3" ht="13.5" customHeight="1">
      <c r="C81" s="28" t="s">
        <v>71</v>
      </c>
    </row>
    <row r="82" spans="3:3" ht="13.5" customHeight="1">
      <c r="C82" s="28" t="s">
        <v>59</v>
      </c>
    </row>
    <row r="83" spans="3:3" ht="13.5" customHeight="1">
      <c r="C83" s="27" t="s">
        <v>88</v>
      </c>
    </row>
    <row r="84" spans="3:3" ht="13.5" customHeight="1">
      <c r="C84" s="28" t="s">
        <v>72</v>
      </c>
    </row>
    <row r="85" spans="3:3" ht="13.5" customHeight="1">
      <c r="C85" s="28" t="s">
        <v>73</v>
      </c>
    </row>
    <row r="86" spans="3:3" ht="13.5" customHeight="1">
      <c r="C86" s="28" t="s">
        <v>74</v>
      </c>
    </row>
    <row r="87" spans="3:3" ht="13.5" customHeight="1">
      <c r="C87" s="28" t="s">
        <v>75</v>
      </c>
    </row>
    <row r="88" spans="3:3" ht="13.5" customHeight="1">
      <c r="C88" s="27" t="s">
        <v>89</v>
      </c>
    </row>
    <row r="89" spans="3:3" ht="13.5" customHeight="1">
      <c r="C89" s="28" t="s">
        <v>76</v>
      </c>
    </row>
    <row r="90" spans="3:3" ht="13.5" customHeight="1">
      <c r="C90" s="28" t="s">
        <v>77</v>
      </c>
    </row>
  </sheetData>
  <mergeCells count="13">
    <mergeCell ref="C40:G40"/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1.1023622047244095" right="0.70866141732283472" top="1.1417322834645669" bottom="0.74803149606299213" header="0.31496062992125984" footer="0.31496062992125984"/>
  <pageSetup paperSize="8" scale="85" orientation="portrait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HUARMEY</vt:lpstr>
      <vt:lpstr>Hoja1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2022-06-13T17:09:38Z</cp:lastPrinted>
  <dcterms:created xsi:type="dcterms:W3CDTF">2022-05-28T00:15:55Z</dcterms:created>
  <dcterms:modified xsi:type="dcterms:W3CDTF">2022-06-13T17:23:05Z</dcterms:modified>
</cp:coreProperties>
</file>