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ANDON\Downloads\"/>
    </mc:Choice>
  </mc:AlternateContent>
  <bookViews>
    <workbookView xWindow="0" yWindow="0" windowWidth="28800" windowHeight="12330" activeTab="1"/>
  </bookViews>
  <sheets>
    <sheet name="Desgloce de Propuesta" sheetId="1" r:id="rId1"/>
    <sheet name="resumen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C35" i="1" s="1"/>
  <c r="C36" i="1" s="1"/>
  <c r="C37" i="1" s="1"/>
  <c r="D34" i="1"/>
  <c r="D35" i="1" s="1"/>
  <c r="D36" i="1" s="1"/>
  <c r="D37" i="1" s="1"/>
  <c r="D30" i="1"/>
  <c r="D27" i="1"/>
  <c r="D26" i="1"/>
  <c r="D24" i="1"/>
  <c r="D21" i="1"/>
  <c r="D20" i="1"/>
  <c r="D19" i="1"/>
  <c r="D10" i="1"/>
  <c r="C10" i="1"/>
  <c r="H19" i="5" l="1"/>
  <c r="H18" i="5"/>
  <c r="H14" i="5"/>
  <c r="H13" i="5"/>
  <c r="H17" i="5" l="1"/>
  <c r="H12" i="5"/>
  <c r="H11" i="5"/>
  <c r="H16" i="5"/>
  <c r="H21" i="5" l="1"/>
  <c r="H22" i="5" s="1"/>
  <c r="H23" i="5" s="1"/>
</calcChain>
</file>

<file path=xl/sharedStrings.xml><?xml version="1.0" encoding="utf-8"?>
<sst xmlns="http://schemas.openxmlformats.org/spreadsheetml/2006/main" count="75" uniqueCount="68">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</sst>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46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4" fontId="6" fillId="0" borderId="1" xfId="1" quotePrefix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wrapText="1"/>
    </xf>
    <xf numFmtId="4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Protection="1"/>
    <xf numFmtId="0" fontId="6" fillId="0" borderId="2" xfId="1" applyFont="1" applyBorder="1" applyProtection="1"/>
    <xf numFmtId="4" fontId="5" fillId="0" borderId="4" xfId="1" quotePrefix="1" applyNumberFormat="1" applyFont="1" applyBorder="1" applyAlignment="1" applyProtection="1">
      <alignment horizontal="center" wrapText="1"/>
    </xf>
    <xf numFmtId="4" fontId="5" fillId="0" borderId="5" xfId="1" quotePrefix="1" applyNumberFormat="1" applyFont="1" applyBorder="1" applyAlignment="1" applyProtection="1">
      <alignment horizontal="center" wrapText="1"/>
    </xf>
    <xf numFmtId="0" fontId="6" fillId="0" borderId="6" xfId="1" applyFont="1" applyBorder="1" applyProtection="1"/>
    <xf numFmtId="4" fontId="6" fillId="0" borderId="6" xfId="1" quotePrefix="1" applyNumberFormat="1" applyFont="1" applyBorder="1" applyAlignment="1" applyProtection="1">
      <alignment horizontal="center" wrapText="1"/>
    </xf>
    <xf numFmtId="4" fontId="6" fillId="0" borderId="2" xfId="1" quotePrefix="1" applyNumberFormat="1" applyFont="1" applyBorder="1" applyAlignment="1" applyProtection="1">
      <alignment horizontal="center" wrapText="1"/>
    </xf>
    <xf numFmtId="0" fontId="5" fillId="0" borderId="3" xfId="1" applyFont="1" applyBorder="1" applyProtection="1"/>
    <xf numFmtId="4" fontId="6" fillId="0" borderId="1" xfId="1" quotePrefix="1" applyNumberFormat="1" applyFont="1" applyBorder="1" applyAlignment="1" applyProtection="1">
      <alignment horizontal="center" wrapText="1"/>
    </xf>
    <xf numFmtId="0" fontId="6" fillId="0" borderId="2" xfId="1" applyFont="1" applyBorder="1" applyAlignment="1" applyProtection="1">
      <alignment wrapText="1"/>
    </xf>
    <xf numFmtId="4" fontId="6" fillId="0" borderId="6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64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164" fontId="8" fillId="2" borderId="9" xfId="2" applyFont="1" applyFill="1" applyBorder="1" applyAlignment="1">
      <alignment vertical="top"/>
    </xf>
    <xf numFmtId="164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164" fontId="16" fillId="2" borderId="12" xfId="2" applyFont="1" applyFill="1" applyBorder="1" applyAlignment="1">
      <alignment horizontal="center" vertical="top"/>
    </xf>
    <xf numFmtId="164" fontId="16" fillId="2" borderId="12" xfId="2" applyFont="1" applyFill="1" applyBorder="1" applyAlignment="1">
      <alignment vertical="top"/>
    </xf>
    <xf numFmtId="164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164" fontId="15" fillId="2" borderId="12" xfId="2" applyFont="1" applyFill="1" applyBorder="1" applyAlignment="1">
      <alignment horizontal="center" vertical="top"/>
    </xf>
    <xf numFmtId="164" fontId="15" fillId="2" borderId="12" xfId="2" applyFont="1" applyFill="1" applyBorder="1" applyAlignment="1">
      <alignment vertical="top"/>
    </xf>
    <xf numFmtId="164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164" fontId="16" fillId="2" borderId="9" xfId="2" applyFont="1" applyFill="1" applyBorder="1" applyAlignment="1">
      <alignment horizontal="center" vertical="top"/>
    </xf>
    <xf numFmtId="164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164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164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4" fontId="6" fillId="2" borderId="1" xfId="1" applyNumberFormat="1" applyFont="1" applyFill="1" applyBorder="1" applyAlignment="1" applyProtection="1">
      <alignment horizontal="center" vertical="top" wrapText="1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4" fontId="6" fillId="2" borderId="1" xfId="1" applyNumberFormat="1" applyFont="1" applyFill="1" applyBorder="1" applyAlignment="1" applyProtection="1">
      <alignment horizontal="center" wrapText="1"/>
    </xf>
    <xf numFmtId="4" fontId="6" fillId="2" borderId="1" xfId="1" quotePrefix="1" applyNumberFormat="1" applyFont="1" applyFill="1" applyBorder="1" applyAlignment="1" applyProtection="1">
      <alignment horizontal="center" wrapText="1"/>
    </xf>
    <xf numFmtId="0" fontId="7" fillId="0" borderId="2" xfId="1" applyFont="1" applyBorder="1" applyAlignment="1" applyProtection="1">
      <alignment horizontal="left" indent="1"/>
    </xf>
    <xf numFmtId="4" fontId="6" fillId="2" borderId="2" xfId="1" applyNumberFormat="1" applyFont="1" applyFill="1" applyBorder="1" applyAlignment="1" applyProtection="1">
      <alignment horizontal="center" wrapText="1"/>
    </xf>
    <xf numFmtId="0" fontId="6" fillId="0" borderId="6" xfId="1" applyFont="1" applyBorder="1" applyAlignment="1" applyProtection="1">
      <alignment horizontal="left" indent="1"/>
    </xf>
    <xf numFmtId="4" fontId="6" fillId="2" borderId="6" xfId="1" applyNumberFormat="1" applyFont="1" applyFill="1" applyBorder="1" applyAlignment="1" applyProtection="1">
      <alignment horizontal="center" wrapText="1"/>
    </xf>
    <xf numFmtId="4" fontId="6" fillId="2" borderId="4" xfId="1" quotePrefix="1" applyNumberFormat="1" applyFont="1" applyFill="1" applyBorder="1" applyAlignment="1" applyProtection="1">
      <alignment horizontal="center" wrapText="1"/>
    </xf>
    <xf numFmtId="0" fontId="5" fillId="0" borderId="4" xfId="1" applyFont="1" applyBorder="1" applyProtection="1"/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4" fontId="6" fillId="2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vertical="top"/>
    </xf>
    <xf numFmtId="4" fontId="6" fillId="0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wrapText="1"/>
    </xf>
    <xf numFmtId="4" fontId="5" fillId="0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Protection="1"/>
    <xf numFmtId="4" fontId="6" fillId="0" borderId="30" xfId="1" quotePrefix="1" applyNumberFormat="1" applyFont="1" applyBorder="1" applyAlignment="1" applyProtection="1">
      <alignment horizontal="center" wrapText="1"/>
    </xf>
    <xf numFmtId="0" fontId="6" fillId="0" borderId="31" xfId="1" applyFont="1" applyBorder="1" applyProtection="1"/>
    <xf numFmtId="4" fontId="6" fillId="0" borderId="32" xfId="1" quotePrefix="1" applyNumberFormat="1" applyFont="1" applyBorder="1" applyAlignment="1" applyProtection="1">
      <alignment horizontal="center" wrapText="1"/>
    </xf>
    <xf numFmtId="4" fontId="5" fillId="0" borderId="33" xfId="1" quotePrefix="1" applyNumberFormat="1" applyFont="1" applyBorder="1" applyAlignment="1" applyProtection="1">
      <alignment horizontal="center" wrapText="1"/>
    </xf>
    <xf numFmtId="4" fontId="6" fillId="0" borderId="28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0" fontId="6" fillId="0" borderId="29" xfId="1" applyFont="1" applyBorder="1" applyAlignment="1" applyProtection="1">
      <alignment horizontal="left" indent="1"/>
    </xf>
    <xf numFmtId="0" fontId="6" fillId="0" borderId="27" xfId="1" applyFont="1" applyBorder="1" applyAlignment="1" applyProtection="1">
      <alignment horizontal="left" indent="1"/>
    </xf>
    <xf numFmtId="0" fontId="5" fillId="0" borderId="29" xfId="1" applyFont="1" applyBorder="1" applyProtection="1"/>
    <xf numFmtId="0" fontId="6" fillId="0" borderId="31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horizontal="center" wrapText="1"/>
    </xf>
    <xf numFmtId="4" fontId="6" fillId="0" borderId="32" xfId="1" applyNumberFormat="1" applyFont="1" applyBorder="1" applyAlignment="1" applyProtection="1">
      <alignment horizont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wrapText="1"/>
    </xf>
    <xf numFmtId="4" fontId="6" fillId="0" borderId="4" xfId="1" quotePrefix="1" applyNumberFormat="1" applyFont="1" applyBorder="1" applyAlignment="1" applyProtection="1">
      <alignment horizontal="center" wrapText="1"/>
    </xf>
    <xf numFmtId="4" fontId="2" fillId="0" borderId="4" xfId="1" quotePrefix="1" applyNumberFormat="1" applyFont="1" applyBorder="1" applyAlignment="1" applyProtection="1">
      <alignment horizontal="center" wrapText="1"/>
    </xf>
    <xf numFmtId="4" fontId="6" fillId="0" borderId="5" xfId="1" quotePrefix="1" applyNumberFormat="1" applyFont="1" applyBorder="1" applyAlignment="1" applyProtection="1">
      <alignment horizontal="center" wrapText="1"/>
    </xf>
    <xf numFmtId="4" fontId="2" fillId="0" borderId="5" xfId="1" quotePrefix="1" applyNumberFormat="1" applyFont="1" applyBorder="1" applyAlignment="1" applyProtection="1">
      <alignment horizontal="center" wrapText="1"/>
    </xf>
    <xf numFmtId="4" fontId="0" fillId="0" borderId="0" xfId="0" applyNumberFormat="1"/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293077</xdr:colOff>
      <xdr:row>42</xdr:row>
      <xdr:rowOff>153865</xdr:rowOff>
    </xdr:from>
    <xdr:to>
      <xdr:col>3</xdr:col>
      <xdr:colOff>696056</xdr:colOff>
      <xdr:row>46</xdr:row>
      <xdr:rowOff>126114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5942" y="8880230"/>
          <a:ext cx="1502018" cy="7342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65944</xdr:colOff>
      <xdr:row>27</xdr:row>
      <xdr:rowOff>117229</xdr:rowOff>
    </xdr:from>
    <xdr:to>
      <xdr:col>6</xdr:col>
      <xdr:colOff>740020</xdr:colOff>
      <xdr:row>31</xdr:row>
      <xdr:rowOff>89478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16367" y="5575787"/>
          <a:ext cx="1502018" cy="734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showGridLines="0" topLeftCell="A29" zoomScale="130" zoomScaleNormal="130" workbookViewId="0">
      <selection activeCell="D44" sqref="D44"/>
    </sheetView>
  </sheetViews>
  <sheetFormatPr baseColWidth="10" defaultRowHeight="15" x14ac:dyDescent="0.25"/>
  <cols>
    <col min="1" max="1" width="45" customWidth="1"/>
    <col min="2" max="2" width="8.7109375" customWidth="1"/>
    <col min="3" max="3" width="16.42578125" customWidth="1"/>
    <col min="4" max="4" width="19.28515625" customWidth="1"/>
  </cols>
  <sheetData>
    <row r="1" spans="1:5" ht="15.75" x14ac:dyDescent="0.25">
      <c r="A1" s="136" t="s">
        <v>0</v>
      </c>
      <c r="B1" s="136"/>
      <c r="C1" s="136"/>
      <c r="D1" s="136"/>
    </row>
    <row r="2" spans="1:5" ht="15.6" customHeight="1" x14ac:dyDescent="0.25">
      <c r="A2" s="134" t="s">
        <v>55</v>
      </c>
      <c r="B2" s="134"/>
      <c r="C2" s="134"/>
      <c r="D2" s="134"/>
    </row>
    <row r="3" spans="1:5" ht="40.15" customHeight="1" x14ac:dyDescent="0.25">
      <c r="A3" s="135" t="s">
        <v>10</v>
      </c>
      <c r="B3" s="135"/>
      <c r="C3" s="135"/>
      <c r="D3" s="135"/>
    </row>
    <row r="4" spans="1:5" ht="15.75" thickBot="1" x14ac:dyDescent="0.3">
      <c r="A4" s="137" t="s">
        <v>1</v>
      </c>
      <c r="B4" s="137"/>
      <c r="C4" s="137"/>
      <c r="D4" s="137"/>
    </row>
    <row r="5" spans="1:5" ht="18.600000000000001" customHeight="1" x14ac:dyDescent="0.25">
      <c r="A5" s="1"/>
      <c r="B5" s="138" t="s">
        <v>3</v>
      </c>
      <c r="C5" s="86" t="s">
        <v>11</v>
      </c>
      <c r="D5" s="85" t="s">
        <v>12</v>
      </c>
    </row>
    <row r="6" spans="1:5" ht="18.600000000000001" customHeight="1" thickBot="1" x14ac:dyDescent="0.3">
      <c r="A6" s="1"/>
      <c r="B6" s="139"/>
      <c r="C6" s="87" t="s">
        <v>13</v>
      </c>
      <c r="D6" s="88" t="s">
        <v>14</v>
      </c>
    </row>
    <row r="7" spans="1:5" ht="15.75" thickBot="1" x14ac:dyDescent="0.3">
      <c r="A7" s="90" t="s">
        <v>39</v>
      </c>
      <c r="B7" s="91"/>
      <c r="C7" s="92"/>
      <c r="D7" s="93"/>
    </row>
    <row r="8" spans="1:5" x14ac:dyDescent="0.25">
      <c r="A8" s="104" t="s">
        <v>40</v>
      </c>
      <c r="B8" s="84"/>
      <c r="C8" s="89"/>
      <c r="D8" s="105"/>
    </row>
    <row r="9" spans="1:5" x14ac:dyDescent="0.25">
      <c r="A9" s="106" t="s">
        <v>41</v>
      </c>
      <c r="B9" s="2"/>
      <c r="C9" s="94">
        <v>1025</v>
      </c>
      <c r="D9" s="107">
        <v>1025</v>
      </c>
    </row>
    <row r="10" spans="1:5" x14ac:dyDescent="0.25">
      <c r="A10" s="108" t="s">
        <v>42</v>
      </c>
      <c r="B10" s="3"/>
      <c r="C10" s="4">
        <f>+C9*0.1</f>
        <v>102.5</v>
      </c>
      <c r="D10" s="109">
        <f>+D9*0.1</f>
        <v>102.5</v>
      </c>
    </row>
    <row r="11" spans="1:5" x14ac:dyDescent="0.25">
      <c r="A11" s="110" t="s">
        <v>43</v>
      </c>
      <c r="B11" s="5"/>
      <c r="C11" s="6"/>
      <c r="D11" s="111"/>
    </row>
    <row r="12" spans="1:5" ht="16.149999999999999" customHeight="1" x14ac:dyDescent="0.25">
      <c r="A12" s="122" t="s">
        <v>57</v>
      </c>
      <c r="B12" s="16"/>
      <c r="C12" s="123"/>
      <c r="D12" s="124"/>
    </row>
    <row r="13" spans="1:5" s="126" customFormat="1" ht="11.25" x14ac:dyDescent="0.2">
      <c r="A13" s="110" t="s">
        <v>44</v>
      </c>
      <c r="B13" s="5"/>
      <c r="C13" s="15">
        <v>378.18</v>
      </c>
      <c r="D13" s="113">
        <v>378.18</v>
      </c>
    </row>
    <row r="14" spans="1:5" x14ac:dyDescent="0.25">
      <c r="A14" s="125" t="s">
        <v>58</v>
      </c>
      <c r="B14" s="11"/>
      <c r="C14" s="12">
        <v>112.75</v>
      </c>
      <c r="D14" s="117">
        <v>112.75</v>
      </c>
    </row>
    <row r="15" spans="1:5" x14ac:dyDescent="0.25">
      <c r="A15" s="112" t="s">
        <v>59</v>
      </c>
      <c r="B15" s="7"/>
      <c r="C15" s="15">
        <v>242.75</v>
      </c>
      <c r="D15" s="113">
        <v>242.75</v>
      </c>
      <c r="E15" s="145"/>
    </row>
    <row r="16" spans="1:5" ht="15.75" thickBot="1" x14ac:dyDescent="0.3">
      <c r="A16" s="114" t="s">
        <v>45</v>
      </c>
      <c r="B16" s="8"/>
      <c r="C16" s="13"/>
      <c r="D16" s="115"/>
    </row>
    <row r="17" spans="1:4" ht="15.75" thickBot="1" x14ac:dyDescent="0.3">
      <c r="A17" s="90" t="s">
        <v>46</v>
      </c>
      <c r="B17" s="91"/>
      <c r="C17" s="9"/>
      <c r="D17" s="10"/>
    </row>
    <row r="18" spans="1:4" x14ac:dyDescent="0.25">
      <c r="A18" s="104" t="s">
        <v>47</v>
      </c>
      <c r="B18" s="83"/>
      <c r="C18" s="82"/>
      <c r="D18" s="116"/>
    </row>
    <row r="19" spans="1:4" x14ac:dyDescent="0.25">
      <c r="A19" s="110" t="s">
        <v>60</v>
      </c>
      <c r="B19" s="5"/>
      <c r="C19" s="140">
        <v>63.14</v>
      </c>
      <c r="D19" s="113">
        <f>+C19</f>
        <v>63.14</v>
      </c>
    </row>
    <row r="20" spans="1:4" x14ac:dyDescent="0.25">
      <c r="A20" s="110" t="s">
        <v>61</v>
      </c>
      <c r="B20" s="5"/>
      <c r="C20" s="15">
        <v>126.35</v>
      </c>
      <c r="D20" s="113">
        <f t="shared" ref="D20:D30" si="0">+C20</f>
        <v>126.35</v>
      </c>
    </row>
    <row r="21" spans="1:4" x14ac:dyDescent="0.25">
      <c r="A21" s="110" t="s">
        <v>62</v>
      </c>
      <c r="B21" s="5"/>
      <c r="C21" s="15">
        <v>73.67</v>
      </c>
      <c r="D21" s="113">
        <f t="shared" si="0"/>
        <v>73.67</v>
      </c>
    </row>
    <row r="22" spans="1:4" x14ac:dyDescent="0.25">
      <c r="A22" s="110" t="s">
        <v>48</v>
      </c>
      <c r="B22" s="5"/>
      <c r="C22" s="15"/>
      <c r="D22" s="113"/>
    </row>
    <row r="23" spans="1:4" x14ac:dyDescent="0.25">
      <c r="A23" s="104" t="s">
        <v>53</v>
      </c>
      <c r="B23" s="84"/>
      <c r="C23" s="17"/>
      <c r="D23" s="113"/>
    </row>
    <row r="24" spans="1:4" x14ac:dyDescent="0.25">
      <c r="A24" s="112" t="s">
        <v>63</v>
      </c>
      <c r="B24" s="7"/>
      <c r="C24" s="15">
        <v>136.43</v>
      </c>
      <c r="D24" s="113">
        <f t="shared" si="0"/>
        <v>136.43</v>
      </c>
    </row>
    <row r="25" spans="1:4" x14ac:dyDescent="0.25">
      <c r="A25" s="112" t="s">
        <v>49</v>
      </c>
      <c r="B25" s="7"/>
      <c r="C25" s="15">
        <v>100</v>
      </c>
      <c r="D25" s="113">
        <v>100</v>
      </c>
    </row>
    <row r="26" spans="1:4" x14ac:dyDescent="0.25">
      <c r="A26" s="110" t="s">
        <v>50</v>
      </c>
      <c r="B26" s="5"/>
      <c r="C26" s="15">
        <v>35.74</v>
      </c>
      <c r="D26" s="113">
        <f t="shared" si="0"/>
        <v>35.74</v>
      </c>
    </row>
    <row r="27" spans="1:4" x14ac:dyDescent="0.25">
      <c r="A27" s="110" t="s">
        <v>51</v>
      </c>
      <c r="B27" s="5"/>
      <c r="C27" s="15">
        <v>180</v>
      </c>
      <c r="D27" s="113">
        <f t="shared" si="0"/>
        <v>180</v>
      </c>
    </row>
    <row r="28" spans="1:4" x14ac:dyDescent="0.25">
      <c r="A28" s="118" t="s">
        <v>54</v>
      </c>
      <c r="B28" s="81"/>
      <c r="C28" s="95"/>
      <c r="D28" s="113"/>
    </row>
    <row r="29" spans="1:4" x14ac:dyDescent="0.25">
      <c r="A29" s="119" t="s">
        <v>64</v>
      </c>
      <c r="B29" s="18"/>
      <c r="C29" s="96">
        <v>141.66999999999999</v>
      </c>
      <c r="D29" s="113">
        <v>341.67</v>
      </c>
    </row>
    <row r="30" spans="1:4" ht="15.75" thickBot="1" x14ac:dyDescent="0.3">
      <c r="A30" s="127" t="s">
        <v>65</v>
      </c>
      <c r="B30" s="98"/>
      <c r="C30" s="99">
        <v>20</v>
      </c>
      <c r="D30" s="113">
        <f t="shared" si="0"/>
        <v>20</v>
      </c>
    </row>
    <row r="31" spans="1:4" ht="15.75" thickBot="1" x14ac:dyDescent="0.3">
      <c r="A31" s="90" t="s">
        <v>52</v>
      </c>
      <c r="B31" s="91"/>
      <c r="C31" s="102"/>
      <c r="D31" s="113"/>
    </row>
    <row r="32" spans="1:4" x14ac:dyDescent="0.25">
      <c r="A32" s="120" t="s">
        <v>66</v>
      </c>
      <c r="B32" s="100"/>
      <c r="C32" s="101">
        <v>450</v>
      </c>
      <c r="D32" s="113">
        <v>450</v>
      </c>
    </row>
    <row r="33" spans="1:4" x14ac:dyDescent="0.25">
      <c r="A33" s="119" t="s">
        <v>4</v>
      </c>
      <c r="B33" s="18"/>
      <c r="C33" s="96">
        <v>321.82</v>
      </c>
      <c r="D33" s="113">
        <v>321.82</v>
      </c>
    </row>
    <row r="34" spans="1:4" x14ac:dyDescent="0.25">
      <c r="A34" s="121" t="s">
        <v>37</v>
      </c>
      <c r="B34" s="26"/>
      <c r="C34" s="97">
        <f>+C9+C10+C13+C14+C15+C19+C20+C21+C24+C26+C25+C27+C29+C30+C32+C33</f>
        <v>3510</v>
      </c>
      <c r="D34" s="97">
        <f>+D9+D10+D13+D14+D15+D19+D20+D21+D24+D26+D25+D27+D29+D30+D32+D33</f>
        <v>3710</v>
      </c>
    </row>
    <row r="35" spans="1:4" ht="15.75" thickBot="1" x14ac:dyDescent="0.3">
      <c r="A35" s="114" t="s">
        <v>38</v>
      </c>
      <c r="B35" s="8"/>
      <c r="C35" s="13">
        <f>+C34*0.18</f>
        <v>631.79999999999995</v>
      </c>
      <c r="D35" s="115">
        <f>+D34*0.18</f>
        <v>667.8</v>
      </c>
    </row>
    <row r="36" spans="1:4" ht="15.75" thickBot="1" x14ac:dyDescent="0.3">
      <c r="A36" s="14" t="s">
        <v>5</v>
      </c>
      <c r="B36" s="103"/>
      <c r="C36" s="141">
        <f>+C34+C35</f>
        <v>4141.8</v>
      </c>
      <c r="D36" s="143">
        <f>+D34+D35</f>
        <v>4377.8</v>
      </c>
    </row>
    <row r="37" spans="1:4" ht="15.75" thickBot="1" x14ac:dyDescent="0.3">
      <c r="A37" s="14" t="s">
        <v>6</v>
      </c>
      <c r="B37" s="103"/>
      <c r="C37" s="142">
        <f>+C36*2</f>
        <v>8283.6</v>
      </c>
      <c r="D37" s="144">
        <f>+D36*2</f>
        <v>8755.6</v>
      </c>
    </row>
    <row r="38" spans="1:4" x14ac:dyDescent="0.25">
      <c r="A38" s="19"/>
      <c r="B38" s="19"/>
      <c r="C38" s="20"/>
    </row>
    <row r="39" spans="1:4" x14ac:dyDescent="0.25">
      <c r="A39" s="128" t="s">
        <v>7</v>
      </c>
      <c r="B39" s="21"/>
      <c r="C39" s="22"/>
    </row>
    <row r="40" spans="1:4" s="25" customFormat="1" ht="12" x14ac:dyDescent="0.2">
      <c r="A40" s="23" t="s">
        <v>8</v>
      </c>
      <c r="B40" s="23"/>
      <c r="C40" s="24"/>
    </row>
    <row r="41" spans="1:4" x14ac:dyDescent="0.25">
      <c r="A41" s="23" t="s">
        <v>9</v>
      </c>
      <c r="B41" s="23"/>
    </row>
    <row r="42" spans="1:4" ht="41.45" customHeight="1" x14ac:dyDescent="0.25">
      <c r="A42" s="133" t="s">
        <v>56</v>
      </c>
      <c r="B42" s="133"/>
      <c r="C42" s="133"/>
      <c r="D42" s="133"/>
    </row>
    <row r="43" spans="1:4" x14ac:dyDescent="0.25">
      <c r="A43" s="27"/>
      <c r="B43" s="27"/>
    </row>
  </sheetData>
  <mergeCells count="6">
    <mergeCell ref="A42:D42"/>
    <mergeCell ref="A2:D2"/>
    <mergeCell ref="A3:D3"/>
    <mergeCell ref="A1:D1"/>
    <mergeCell ref="A4:D4"/>
    <mergeCell ref="B5:B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tabSelected="1" zoomScale="130" zoomScaleNormal="130" workbookViewId="0">
      <selection activeCell="C29" sqref="C29"/>
    </sheetView>
  </sheetViews>
  <sheetFormatPr baseColWidth="10" defaultColWidth="11.5703125" defaultRowHeight="15" x14ac:dyDescent="0.25"/>
  <cols>
    <col min="1" max="1" width="3.7109375" style="31" customWidth="1"/>
    <col min="2" max="2" width="10.7109375" style="31" customWidth="1"/>
    <col min="3" max="3" width="47.42578125" style="31" customWidth="1"/>
    <col min="4" max="4" width="5.42578125" style="31" bestFit="1" customWidth="1"/>
    <col min="5" max="5" width="5.42578125" style="31" customWidth="1"/>
    <col min="6" max="6" width="12.42578125" style="31" customWidth="1"/>
    <col min="7" max="7" width="11.7109375" style="31" customWidth="1"/>
    <col min="8" max="8" width="14.7109375" style="31" customWidth="1"/>
    <col min="9" max="9" width="3.140625" style="31" customWidth="1"/>
    <col min="10" max="16384" width="11.5703125" style="31"/>
  </cols>
  <sheetData>
    <row r="1" spans="2:8" ht="16.5" x14ac:dyDescent="0.3">
      <c r="B1" s="28"/>
      <c r="C1" s="28"/>
      <c r="D1" s="29"/>
      <c r="E1" s="29"/>
      <c r="F1" s="28"/>
      <c r="G1" s="28"/>
      <c r="H1" s="28"/>
    </row>
    <row r="2" spans="2:8" ht="18" x14ac:dyDescent="0.25">
      <c r="B2" s="130" t="s">
        <v>15</v>
      </c>
      <c r="C2" s="130"/>
      <c r="D2" s="130"/>
      <c r="E2" s="130"/>
      <c r="F2" s="130"/>
      <c r="G2" s="130"/>
      <c r="H2" s="130"/>
    </row>
    <row r="3" spans="2:8" ht="18" x14ac:dyDescent="0.25">
      <c r="B3" s="129"/>
      <c r="C3" s="129"/>
      <c r="D3" s="129"/>
      <c r="E3" s="129"/>
      <c r="F3" s="129"/>
      <c r="G3" s="129"/>
      <c r="H3" s="129"/>
    </row>
    <row r="4" spans="2:8" ht="18" x14ac:dyDescent="0.25">
      <c r="B4" s="130" t="s">
        <v>16</v>
      </c>
      <c r="C4" s="130"/>
      <c r="D4" s="130"/>
      <c r="E4" s="130"/>
      <c r="F4" s="130"/>
      <c r="G4" s="130"/>
      <c r="H4" s="130"/>
    </row>
    <row r="5" spans="2:8" ht="16.5" x14ac:dyDescent="0.3">
      <c r="B5" s="30"/>
      <c r="C5" s="30"/>
      <c r="D5" s="30"/>
      <c r="E5" s="30"/>
      <c r="F5" s="30"/>
      <c r="G5" s="30"/>
      <c r="H5" s="30"/>
    </row>
    <row r="6" spans="2:8" s="34" customFormat="1" ht="13.5" x14ac:dyDescent="0.25">
      <c r="B6" s="33" t="s">
        <v>17</v>
      </c>
      <c r="C6" s="131" t="s">
        <v>18</v>
      </c>
      <c r="D6" s="131"/>
      <c r="E6" s="131"/>
      <c r="F6" s="131"/>
      <c r="G6" s="131"/>
      <c r="H6" s="131"/>
    </row>
    <row r="7" spans="2:8" s="34" customFormat="1" ht="13.5" x14ac:dyDescent="0.25">
      <c r="B7" s="35" t="s">
        <v>19</v>
      </c>
      <c r="C7" s="36" t="s">
        <v>20</v>
      </c>
      <c r="D7" s="37"/>
      <c r="E7" s="37"/>
      <c r="F7" s="37"/>
      <c r="G7" s="37"/>
      <c r="H7" s="37"/>
    </row>
    <row r="8" spans="2:8" s="34" customFormat="1" ht="13.5" x14ac:dyDescent="0.25">
      <c r="B8" s="35" t="s">
        <v>21</v>
      </c>
      <c r="C8" s="36" t="s">
        <v>20</v>
      </c>
      <c r="D8" s="37"/>
      <c r="E8" s="37"/>
      <c r="F8" s="37"/>
      <c r="G8" s="37"/>
      <c r="H8" s="37"/>
    </row>
    <row r="9" spans="2:8" s="34" customFormat="1" ht="14.25" thickBot="1" x14ac:dyDescent="0.3">
      <c r="B9" s="38"/>
      <c r="C9" s="39"/>
      <c r="D9" s="40"/>
      <c r="E9" s="40"/>
      <c r="F9" s="37"/>
      <c r="G9" s="37"/>
      <c r="H9" s="37"/>
    </row>
    <row r="10" spans="2:8" s="34" customFormat="1" ht="22.15" customHeight="1" thickBot="1" x14ac:dyDescent="0.3">
      <c r="B10" s="41" t="s">
        <v>22</v>
      </c>
      <c r="C10" s="42" t="s">
        <v>2</v>
      </c>
      <c r="D10" s="43" t="s">
        <v>23</v>
      </c>
      <c r="E10" s="43" t="s">
        <v>24</v>
      </c>
      <c r="F10" s="44" t="s">
        <v>25</v>
      </c>
      <c r="G10" s="42" t="s">
        <v>26</v>
      </c>
      <c r="H10" s="45" t="s">
        <v>27</v>
      </c>
    </row>
    <row r="11" spans="2:8" s="34" customFormat="1" ht="14.25" thickBot="1" x14ac:dyDescent="0.3">
      <c r="B11" s="41"/>
      <c r="C11" s="42" t="s">
        <v>28</v>
      </c>
      <c r="D11" s="43"/>
      <c r="E11" s="43"/>
      <c r="F11" s="44"/>
      <c r="G11" s="42"/>
      <c r="H11" s="46">
        <f>+SUM(H13:H14)</f>
        <v>194940</v>
      </c>
    </row>
    <row r="12" spans="2:8" s="34" customFormat="1" ht="13.5" x14ac:dyDescent="0.25">
      <c r="B12" s="47">
        <v>1</v>
      </c>
      <c r="C12" s="48" t="s">
        <v>29</v>
      </c>
      <c r="D12" s="49"/>
      <c r="E12" s="49"/>
      <c r="F12" s="50"/>
      <c r="G12" s="50"/>
      <c r="H12" s="51">
        <f>SUM(H13:H14)</f>
        <v>194940</v>
      </c>
    </row>
    <row r="13" spans="2:8" s="34" customFormat="1" ht="13.5" x14ac:dyDescent="0.25">
      <c r="B13" s="52">
        <v>1.03</v>
      </c>
      <c r="C13" s="53" t="s">
        <v>30</v>
      </c>
      <c r="D13" s="54" t="s">
        <v>31</v>
      </c>
      <c r="E13" s="54">
        <v>1</v>
      </c>
      <c r="F13" s="55">
        <v>27</v>
      </c>
      <c r="G13" s="56">
        <v>3510</v>
      </c>
      <c r="H13" s="57">
        <f t="shared" ref="H13:H14" si="0">F13*G13</f>
        <v>94770</v>
      </c>
    </row>
    <row r="14" spans="2:8" s="34" customFormat="1" ht="13.5" x14ac:dyDescent="0.25">
      <c r="B14" s="52">
        <v>1.02</v>
      </c>
      <c r="C14" s="58" t="s">
        <v>32</v>
      </c>
      <c r="D14" s="54" t="s">
        <v>31</v>
      </c>
      <c r="E14" s="54">
        <v>1</v>
      </c>
      <c r="F14" s="55">
        <v>27</v>
      </c>
      <c r="G14" s="56">
        <v>3710</v>
      </c>
      <c r="H14" s="57">
        <f t="shared" si="0"/>
        <v>100170</v>
      </c>
    </row>
    <row r="15" spans="2:8" s="34" customFormat="1" ht="14.25" thickBot="1" x14ac:dyDescent="0.3">
      <c r="B15" s="59"/>
      <c r="C15" s="53"/>
      <c r="D15" s="60"/>
      <c r="E15" s="60"/>
      <c r="F15" s="61"/>
      <c r="G15" s="62"/>
      <c r="H15" s="63"/>
    </row>
    <row r="16" spans="2:8" s="34" customFormat="1" ht="14.25" thickBot="1" x14ac:dyDescent="0.3">
      <c r="B16" s="41"/>
      <c r="C16" s="42" t="s">
        <v>33</v>
      </c>
      <c r="D16" s="43"/>
      <c r="E16" s="43"/>
      <c r="F16" s="44"/>
      <c r="G16" s="42"/>
      <c r="H16" s="46">
        <f>+SUM(H18:H19)</f>
        <v>72200</v>
      </c>
    </row>
    <row r="17" spans="2:8" s="34" customFormat="1" ht="13.5" x14ac:dyDescent="0.25">
      <c r="B17" s="47">
        <v>1</v>
      </c>
      <c r="C17" s="48" t="s">
        <v>29</v>
      </c>
      <c r="D17" s="49"/>
      <c r="E17" s="64"/>
      <c r="F17" s="65"/>
      <c r="G17" s="66"/>
      <c r="H17" s="51">
        <f>SUM(H18:H19)</f>
        <v>72200</v>
      </c>
    </row>
    <row r="18" spans="2:8" s="34" customFormat="1" ht="13.5" x14ac:dyDescent="0.25">
      <c r="B18" s="52">
        <v>1.03</v>
      </c>
      <c r="C18" s="53" t="s">
        <v>30</v>
      </c>
      <c r="D18" s="54" t="s">
        <v>31</v>
      </c>
      <c r="E18" s="54">
        <v>1</v>
      </c>
      <c r="F18" s="55">
        <v>10</v>
      </c>
      <c r="G18" s="56">
        <v>3510</v>
      </c>
      <c r="H18" s="57">
        <f t="shared" ref="H18:H19" si="1">F18*G18</f>
        <v>35100</v>
      </c>
    </row>
    <row r="19" spans="2:8" s="34" customFormat="1" ht="13.5" x14ac:dyDescent="0.25">
      <c r="B19" s="52">
        <v>1.02</v>
      </c>
      <c r="C19" s="58" t="s">
        <v>32</v>
      </c>
      <c r="D19" s="54" t="s">
        <v>31</v>
      </c>
      <c r="E19" s="54">
        <v>1</v>
      </c>
      <c r="F19" s="55">
        <v>10</v>
      </c>
      <c r="G19" s="56">
        <v>3710</v>
      </c>
      <c r="H19" s="57">
        <f t="shared" si="1"/>
        <v>37100</v>
      </c>
    </row>
    <row r="20" spans="2:8" s="34" customFormat="1" ht="13.5" x14ac:dyDescent="0.25">
      <c r="B20" s="59"/>
      <c r="C20" s="53"/>
      <c r="D20" s="60"/>
      <c r="E20" s="54"/>
      <c r="F20" s="56"/>
      <c r="G20" s="56"/>
      <c r="H20" s="57"/>
    </row>
    <row r="21" spans="2:8" s="34" customFormat="1" ht="13.5" x14ac:dyDescent="0.25">
      <c r="B21" s="67"/>
      <c r="C21" s="68" t="s">
        <v>34</v>
      </c>
      <c r="D21" s="69"/>
      <c r="E21" s="69"/>
      <c r="F21" s="70"/>
      <c r="G21" s="71"/>
      <c r="H21" s="72">
        <f>+H16+H11</f>
        <v>267140</v>
      </c>
    </row>
    <row r="22" spans="2:8" s="34" customFormat="1" ht="13.5" x14ac:dyDescent="0.25">
      <c r="B22" s="67"/>
      <c r="C22" s="68" t="s">
        <v>35</v>
      </c>
      <c r="D22" s="69"/>
      <c r="E22" s="69"/>
      <c r="F22" s="70"/>
      <c r="G22" s="69">
        <v>0.18</v>
      </c>
      <c r="H22" s="72">
        <f>+H21*0.18</f>
        <v>48085.2</v>
      </c>
    </row>
    <row r="23" spans="2:8" s="34" customFormat="1" ht="14.25" thickBot="1" x14ac:dyDescent="0.3">
      <c r="B23" s="73"/>
      <c r="C23" s="74" t="s">
        <v>36</v>
      </c>
      <c r="D23" s="75"/>
      <c r="E23" s="75"/>
      <c r="F23" s="76"/>
      <c r="G23" s="77"/>
      <c r="H23" s="78">
        <f>+H22+H21</f>
        <v>315225.2</v>
      </c>
    </row>
    <row r="24" spans="2:8" s="34" customFormat="1" ht="12" x14ac:dyDescent="0.25"/>
    <row r="25" spans="2:8" s="34" customFormat="1" ht="12" x14ac:dyDescent="0.25"/>
    <row r="26" spans="2:8" s="34" customFormat="1" ht="53.45" customHeight="1" x14ac:dyDescent="0.25">
      <c r="B26" s="79"/>
      <c r="C26" s="132" t="s">
        <v>67</v>
      </c>
      <c r="D26" s="132"/>
      <c r="E26" s="132"/>
      <c r="F26" s="132"/>
      <c r="G26" s="132"/>
      <c r="H26" s="132"/>
    </row>
    <row r="27" spans="2:8" s="34" customFormat="1" ht="12" x14ac:dyDescent="0.25">
      <c r="C27" s="80"/>
    </row>
    <row r="28" spans="2:8" x14ac:dyDescent="0.25">
      <c r="C28" s="32"/>
    </row>
    <row r="30" spans="2:8" x14ac:dyDescent="0.25">
      <c r="B30" s="32"/>
    </row>
    <row r="31" spans="2:8" x14ac:dyDescent="0.25">
      <c r="C31" s="32"/>
    </row>
    <row r="32" spans="2:8" x14ac:dyDescent="0.25">
      <c r="C32" s="32"/>
    </row>
    <row r="33" spans="3:3" x14ac:dyDescent="0.25">
      <c r="C33" s="32"/>
    </row>
    <row r="34" spans="3:3" x14ac:dyDescent="0.25">
      <c r="C34" s="32"/>
    </row>
    <row r="35" spans="3:3" x14ac:dyDescent="0.25">
      <c r="C35" s="32"/>
    </row>
    <row r="36" spans="3:3" x14ac:dyDescent="0.25">
      <c r="C36" s="32"/>
    </row>
    <row r="37" spans="3:3" x14ac:dyDescent="0.25">
      <c r="C37" s="32"/>
    </row>
    <row r="38" spans="3:3" x14ac:dyDescent="0.25">
      <c r="C38" s="32"/>
    </row>
    <row r="39" spans="3:3" x14ac:dyDescent="0.25">
      <c r="C39" s="32"/>
    </row>
    <row r="41" spans="3:3" x14ac:dyDescent="0.25">
      <c r="C41" s="32"/>
    </row>
  </sheetData>
  <mergeCells count="4">
    <mergeCell ref="B2:H2"/>
    <mergeCell ref="B4:H4"/>
    <mergeCell ref="C6:H6"/>
    <mergeCell ref="C26:H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Desgloce de Propuesta</vt:lpstr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BRANDON</cp:lastModifiedBy>
  <dcterms:created xsi:type="dcterms:W3CDTF">2022-09-28T15:09:10Z</dcterms:created>
  <dcterms:modified xsi:type="dcterms:W3CDTF">2023-04-24T22:55:35Z</dcterms:modified>
</cp:coreProperties>
</file>