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-my.sharepoint.com/personal/msanchezl_mafirma_com_pe/Documents/00. Personal_Melina/05. Varios JC/2022/Proyecto Casma y Huarmey/"/>
    </mc:Choice>
  </mc:AlternateContent>
  <xr:revisionPtr revIDLastSave="145" documentId="8_{B5BA29CB-0A5B-4077-BD57-0720A3959D8A}" xr6:coauthVersionLast="47" xr6:coauthVersionMax="47" xr10:uidLastSave="{BD35A1DE-E2A1-41AF-BA00-18E15708977B}"/>
  <bookViews>
    <workbookView xWindow="-108" yWindow="-108" windowWidth="23256" windowHeight="12576" activeTab="1" xr2:uid="{00000000-000D-0000-FFFF-FFFF00000000}"/>
  </bookViews>
  <sheets>
    <sheet name="HUARMEY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2" l="1"/>
  <c r="G4" i="2"/>
  <c r="F4" i="2" s="1"/>
  <c r="H12" i="1" l="1"/>
  <c r="H19" i="1"/>
  <c r="F13" i="2"/>
  <c r="F12" i="2"/>
  <c r="F11" i="2"/>
  <c r="F10" i="2"/>
  <c r="F9" i="2"/>
  <c r="F8" i="2"/>
  <c r="F7" i="2"/>
  <c r="G14" i="2" l="1"/>
  <c r="H26" i="1" s="1"/>
  <c r="H23" i="1" l="1"/>
  <c r="H22" i="1"/>
  <c r="H21" i="1"/>
  <c r="H20" i="1"/>
  <c r="H18" i="1"/>
  <c r="H17" i="1"/>
  <c r="H16" i="1"/>
  <c r="H15" i="1"/>
  <c r="H14" i="1"/>
  <c r="H13" i="1"/>
  <c r="H9" i="1"/>
  <c r="H8" i="1"/>
  <c r="H7" i="1"/>
  <c r="H6" i="1"/>
  <c r="H5" i="1"/>
  <c r="H28" i="1" l="1"/>
  <c r="H30" i="1" s="1"/>
</calcChain>
</file>

<file path=xl/sharedStrings.xml><?xml version="1.0" encoding="utf-8"?>
<sst xmlns="http://schemas.openxmlformats.org/spreadsheetml/2006/main" count="80" uniqueCount="46">
  <si>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</si>
  <si>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</si>
  <si>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</si>
  <si>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</si>
  <si>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</si>
  <si>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</si>
  <si>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</si>
  <si>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</si>
  <si>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</si>
  <si>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</si>
  <si>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</si>
  <si>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</si>
  <si>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</si>
  <si>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</si>
  <si>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</si>
  <si>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</si>
  <si>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</si>
  <si>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</si>
  <si>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</si>
  <si>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</si>
  <si>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</si>
  <si>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</si>
  <si>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</si>
  <si>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</si>
  <si>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</si>
  <si>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</si>
  <si>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</si>
  <si>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</si>
  <si>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</si>
  <si>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</si>
  <si>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</si>
  <si>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</si>
  <si>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</si>
  <si>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</si>
  <si>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</si>
  <si>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</si>
  <si>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Seguro Responsabilidad Social</t>
  </si>
  <si>
    <t>Seguro de Vida</t>
  </si>
  <si>
    <t>Garantía financieras (fianza)</t>
  </si>
  <si>
    <t>Interés por Financiamiento</t>
  </si>
  <si>
    <t>Impuesto a la Renta</t>
  </si>
  <si>
    <t>Contingencia</t>
  </si>
  <si>
    <t>Dirección de Proyecto / Jefe de Gestión Social</t>
  </si>
  <si>
    <t>Conductor/Chofer</t>
  </si>
  <si>
    <t>Equipos de computo(Laptop) - Casma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</si>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</sst>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[$S/-280A]\ * #,##0_-;\-[$S/-280A]\ * #,##0_-;_-[$S/-280A]\ * &quot;-&quot;??_-;_-@_-"/>
    <numFmt numFmtId="169" formatCode="_-[$S/-280A]\ * #,##0.00_-;\-[$S/-280A]\ * #,##0.00_-;_-[$S/-280A]\ 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1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164" fontId="0" fillId="0" borderId="0" xfId="1" applyNumberFormat="1" applyFont="1"/>
    <xf numFmtId="165" fontId="0" fillId="0" borderId="0" xfId="1" applyNumberFormat="1" applyFont="1"/>
    <xf numFmtId="0" fontId="10" fillId="4" borderId="2" xfId="0" applyFont="1" applyFill="1" applyBorder="1" applyAlignment="1">
      <alignment vertical="center" wrapText="1"/>
    </xf>
    <xf numFmtId="165" fontId="10" fillId="4" borderId="4" xfId="0" applyNumberFormat="1" applyFont="1" applyFill="1" applyBorder="1" applyAlignment="1">
      <alignment vertical="center" wrapText="1"/>
    </xf>
    <xf numFmtId="165" fontId="4" fillId="0" borderId="5" xfId="1" applyNumberFormat="1" applyFont="1" applyFill="1" applyBorder="1" applyAlignment="1">
      <alignment horizontal="center" vertical="center"/>
    </xf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0" fillId="0" borderId="5" xfId="1" applyNumberFormat="1" applyFont="1" applyBorder="1"/>
    <xf numFmtId="165" fontId="3" fillId="2" borderId="5" xfId="1" applyNumberFormat="1" applyFont="1" applyFill="1" applyBorder="1" applyAlignment="1">
      <alignment vertical="center"/>
    </xf>
    <xf numFmtId="165" fontId="12" fillId="4" borderId="5" xfId="0" applyNumberFormat="1" applyFont="1" applyFill="1" applyBorder="1"/>
    <xf numFmtId="165" fontId="12" fillId="0" borderId="5" xfId="1" applyNumberFormat="1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165" fontId="0" fillId="0" borderId="0" xfId="0" applyNumberFormat="1"/>
    <xf numFmtId="169" fontId="0" fillId="0" borderId="0" xfId="0" applyNumberFormat="1"/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3"/>
  <sheetViews>
    <sheetView showGridLines="0" workbookViewId="0">
      <selection activeCell="D2" sqref="D2:H2"/>
    </sheetView>
  </sheetViews>
  <sheetFormatPr baseColWidth="10" defaultRowHeight="14.4"/>
  <cols>
    <col min="1" max="1" width="2.44140625" customWidth="1"/>
    <col min="3" max="3" width="23.44140625" customWidth="1"/>
    <col min="7" max="7" width="14.33203125" customWidth="1"/>
    <col min="8" max="8" width="14.109375" customWidth="1"/>
  </cols>
  <sheetData>
    <row r="2" spans="2:11" ht="31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1" ht="15.6">
      <c r="B3" s="33">
        <v>1</v>
      </c>
      <c r="C3" s="35" t="s">
        <v>7</v>
      </c>
      <c r="D3" s="36"/>
      <c r="E3" s="36"/>
      <c r="F3" s="37"/>
      <c r="G3" s="2"/>
      <c r="H3" s="2"/>
    </row>
    <row r="4" spans="2:11" ht="15.6">
      <c r="B4" s="34"/>
      <c r="C4" s="35" t="s">
        <v>8</v>
      </c>
      <c r="D4" s="36"/>
      <c r="E4" s="36"/>
      <c r="F4" s="37"/>
      <c r="G4" s="2"/>
      <c r="H4" s="2"/>
    </row>
    <row r="5" spans="2:11">
      <c r="B5" s="6">
        <v>1.01</v>
      </c>
      <c r="C5" s="7" t="s">
        <v>9</v>
      </c>
      <c r="D5" s="6" t="s">
        <v>10</v>
      </c>
      <c r="E5" s="3">
        <v>1</v>
      </c>
      <c r="F5" s="5">
        <v>17.73</v>
      </c>
      <c r="G5" s="22">
        <v>10000</v>
      </c>
      <c r="H5" s="22">
        <f t="shared" ref="H5:H9" si="0">+G5*F5*E5</f>
        <v>177300</v>
      </c>
    </row>
    <row r="6" spans="2:11" ht="27.6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22">
        <v>7000</v>
      </c>
      <c r="H6" s="22">
        <f t="shared" si="0"/>
        <v>124110</v>
      </c>
    </row>
    <row r="7" spans="2:11" ht="27.6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22">
        <v>6500</v>
      </c>
      <c r="H7" s="22">
        <f t="shared" si="0"/>
        <v>98995</v>
      </c>
    </row>
    <row r="8" spans="2:11" ht="27.6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22">
        <v>6500</v>
      </c>
      <c r="H8" s="22">
        <f t="shared" si="0"/>
        <v>102245</v>
      </c>
    </row>
    <row r="9" spans="2:11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22">
        <v>6500</v>
      </c>
      <c r="H9" s="22">
        <f t="shared" si="0"/>
        <v>115245</v>
      </c>
    </row>
    <row r="10" spans="2:11" ht="15.6">
      <c r="B10" s="33">
        <v>2</v>
      </c>
      <c r="C10" s="35" t="s">
        <v>15</v>
      </c>
      <c r="D10" s="36"/>
      <c r="E10" s="36"/>
      <c r="F10" s="37"/>
      <c r="G10" s="2"/>
      <c r="H10" s="2"/>
    </row>
    <row r="11" spans="2:11" ht="15.6">
      <c r="B11" s="34"/>
      <c r="C11" s="35" t="s">
        <v>8</v>
      </c>
      <c r="D11" s="36"/>
      <c r="E11" s="36"/>
      <c r="F11" s="37"/>
      <c r="G11" s="2"/>
      <c r="H11" s="2"/>
    </row>
    <row r="12" spans="2:11" ht="27.6">
      <c r="B12" s="6">
        <v>2.13</v>
      </c>
      <c r="C12" s="7" t="s">
        <v>16</v>
      </c>
      <c r="D12" s="6" t="s">
        <v>2</v>
      </c>
      <c r="E12" s="6">
        <v>1</v>
      </c>
      <c r="F12" s="8">
        <v>2</v>
      </c>
      <c r="G12" s="23">
        <v>600</v>
      </c>
      <c r="H12" s="23">
        <f>+G12*F12*E12</f>
        <v>1200</v>
      </c>
      <c r="K12" s="49"/>
    </row>
    <row r="13" spans="2:11" ht="27.6">
      <c r="B13" s="6">
        <v>2.14</v>
      </c>
      <c r="C13" s="7" t="s">
        <v>17</v>
      </c>
      <c r="D13" s="3" t="s">
        <v>10</v>
      </c>
      <c r="E13" s="3">
        <v>1</v>
      </c>
      <c r="F13" s="5">
        <v>84.15</v>
      </c>
      <c r="G13" s="24">
        <v>3154.82</v>
      </c>
      <c r="H13" s="23">
        <f t="shared" ref="H13:H23" si="1">+G13*F13*E13</f>
        <v>265478.103</v>
      </c>
    </row>
    <row r="14" spans="2:11" ht="15.6">
      <c r="B14" s="6">
        <v>2.15</v>
      </c>
      <c r="C14" s="7" t="s">
        <v>18</v>
      </c>
      <c r="D14" s="3" t="s">
        <v>10</v>
      </c>
      <c r="E14" s="3">
        <v>1</v>
      </c>
      <c r="F14" s="5">
        <v>17.73</v>
      </c>
      <c r="G14" s="24">
        <v>3365</v>
      </c>
      <c r="H14" s="23">
        <f t="shared" si="1"/>
        <v>59661.450000000004</v>
      </c>
    </row>
    <row r="15" spans="2:11" ht="41.4">
      <c r="B15" s="6">
        <v>2.16</v>
      </c>
      <c r="C15" s="7" t="s">
        <v>19</v>
      </c>
      <c r="D15" s="3" t="s">
        <v>10</v>
      </c>
      <c r="E15" s="3">
        <v>1</v>
      </c>
      <c r="F15" s="5">
        <v>34</v>
      </c>
      <c r="G15" s="24">
        <v>10500</v>
      </c>
      <c r="H15" s="23">
        <f t="shared" si="1"/>
        <v>357000</v>
      </c>
      <c r="I15" s="49"/>
    </row>
    <row r="16" spans="2:11" ht="27.6">
      <c r="B16" s="6">
        <v>2.17</v>
      </c>
      <c r="C16" s="4" t="s">
        <v>20</v>
      </c>
      <c r="D16" s="3" t="s">
        <v>2</v>
      </c>
      <c r="E16" s="3">
        <v>1</v>
      </c>
      <c r="F16" s="5">
        <v>84.15</v>
      </c>
      <c r="G16" s="24">
        <v>250</v>
      </c>
      <c r="H16" s="23">
        <f t="shared" si="1"/>
        <v>21037.5</v>
      </c>
    </row>
    <row r="17" spans="2:9" ht="27.6">
      <c r="B17" s="6">
        <v>2.1800000000000002</v>
      </c>
      <c r="C17" s="4" t="s">
        <v>21</v>
      </c>
      <c r="D17" s="3" t="s">
        <v>10</v>
      </c>
      <c r="E17" s="3">
        <v>1</v>
      </c>
      <c r="F17" s="5">
        <v>17.73</v>
      </c>
      <c r="G17" s="24">
        <v>1489.0016920473772</v>
      </c>
      <c r="H17" s="23">
        <f t="shared" si="1"/>
        <v>26400</v>
      </c>
    </row>
    <row r="18" spans="2:9" ht="27.6">
      <c r="B18" s="6">
        <v>2.19</v>
      </c>
      <c r="C18" s="4" t="s">
        <v>22</v>
      </c>
      <c r="D18" s="6" t="s">
        <v>10</v>
      </c>
      <c r="E18" s="9">
        <v>1</v>
      </c>
      <c r="F18" s="5">
        <v>84.15</v>
      </c>
      <c r="G18" s="25">
        <v>150</v>
      </c>
      <c r="H18" s="23">
        <f t="shared" si="1"/>
        <v>12622.5</v>
      </c>
    </row>
    <row r="19" spans="2:9" ht="27.6">
      <c r="B19" s="8">
        <v>2.2000000000000002</v>
      </c>
      <c r="C19" s="4" t="s">
        <v>23</v>
      </c>
      <c r="D19" s="3" t="s">
        <v>10</v>
      </c>
      <c r="E19" s="3">
        <v>3</v>
      </c>
      <c r="F19" s="5">
        <v>17.73</v>
      </c>
      <c r="G19" s="24">
        <v>124.08347433728144</v>
      </c>
      <c r="H19" s="23">
        <f>+G19*F19*E19</f>
        <v>6600</v>
      </c>
      <c r="I19" s="49"/>
    </row>
    <row r="20" spans="2:9" ht="27.6">
      <c r="B20" s="6">
        <v>2.21</v>
      </c>
      <c r="C20" s="7" t="s">
        <v>24</v>
      </c>
      <c r="D20" s="6" t="s">
        <v>2</v>
      </c>
      <c r="E20" s="6">
        <v>1</v>
      </c>
      <c r="F20" s="5">
        <v>1</v>
      </c>
      <c r="G20" s="23">
        <v>469</v>
      </c>
      <c r="H20" s="23">
        <f t="shared" si="1"/>
        <v>469</v>
      </c>
    </row>
    <row r="21" spans="2:9" ht="15.6">
      <c r="B21" s="6">
        <v>2.2200000000000002</v>
      </c>
      <c r="C21" s="7" t="s">
        <v>25</v>
      </c>
      <c r="D21" s="6" t="s">
        <v>2</v>
      </c>
      <c r="E21" s="6">
        <v>2</v>
      </c>
      <c r="F21" s="5">
        <v>1</v>
      </c>
      <c r="G21" s="23">
        <v>215</v>
      </c>
      <c r="H21" s="23">
        <f t="shared" si="1"/>
        <v>430</v>
      </c>
    </row>
    <row r="22" spans="2:9" ht="15.6">
      <c r="B22" s="6">
        <v>2.23</v>
      </c>
      <c r="C22" s="7" t="s">
        <v>26</v>
      </c>
      <c r="D22" s="6" t="s">
        <v>2</v>
      </c>
      <c r="E22" s="6">
        <v>2</v>
      </c>
      <c r="F22" s="5">
        <v>1</v>
      </c>
      <c r="G22" s="23">
        <v>309</v>
      </c>
      <c r="H22" s="23">
        <f t="shared" si="1"/>
        <v>618</v>
      </c>
    </row>
    <row r="23" spans="2:9" ht="15.6">
      <c r="B23" s="6">
        <v>2.2400000000000002</v>
      </c>
      <c r="C23" s="10" t="s">
        <v>27</v>
      </c>
      <c r="D23" s="6" t="s">
        <v>2</v>
      </c>
      <c r="E23" s="6">
        <v>1</v>
      </c>
      <c r="F23" s="5">
        <v>1</v>
      </c>
      <c r="G23" s="24">
        <v>500</v>
      </c>
      <c r="H23" s="23">
        <f t="shared" si="1"/>
        <v>500</v>
      </c>
    </row>
    <row r="24" spans="2:9">
      <c r="B24" s="11"/>
      <c r="C24" s="11"/>
      <c r="D24" s="11"/>
      <c r="E24" s="11"/>
      <c r="F24" s="11"/>
      <c r="G24" s="11"/>
    </row>
    <row r="25" spans="2:9" ht="15.6">
      <c r="B25" s="12"/>
      <c r="C25" s="30" t="s">
        <v>28</v>
      </c>
      <c r="D25" s="31"/>
      <c r="E25" s="31"/>
      <c r="F25" s="32"/>
      <c r="G25" s="13"/>
      <c r="H25" s="13"/>
    </row>
    <row r="26" spans="2:9" ht="15.6">
      <c r="B26" s="12"/>
      <c r="C26" s="38" t="s">
        <v>29</v>
      </c>
      <c r="D26" s="39"/>
      <c r="E26" s="39"/>
      <c r="F26" s="40"/>
      <c r="G26" s="14"/>
      <c r="H26" s="26">
        <f>+'Gastos Generales'!G14</f>
        <v>937550.99929394515</v>
      </c>
    </row>
    <row r="27" spans="2:9" ht="15.6">
      <c r="B27" s="12"/>
      <c r="C27" s="38" t="s">
        <v>30</v>
      </c>
      <c r="D27" s="39"/>
      <c r="E27" s="39"/>
      <c r="F27" s="40"/>
      <c r="G27" s="14"/>
      <c r="H27" s="26">
        <v>175853.53471750207</v>
      </c>
    </row>
    <row r="28" spans="2:9" ht="15.6">
      <c r="B28" s="12"/>
      <c r="C28" s="41" t="s">
        <v>31</v>
      </c>
      <c r="D28" s="42"/>
      <c r="E28" s="42"/>
      <c r="F28" s="43"/>
      <c r="G28" s="15"/>
      <c r="H28" s="28">
        <f>+H26+H27+SUM(H12:H23,H5:H9)</f>
        <v>2483316.0870114472</v>
      </c>
    </row>
    <row r="29" spans="2:9" ht="15.6">
      <c r="B29" s="12"/>
      <c r="C29" s="38" t="s">
        <v>32</v>
      </c>
      <c r="D29" s="39"/>
      <c r="E29" s="39"/>
      <c r="F29" s="40"/>
      <c r="G29" s="16"/>
      <c r="H29" s="29">
        <v>446996.78712206072</v>
      </c>
    </row>
    <row r="30" spans="2:9" ht="15.6">
      <c r="B30" s="12"/>
      <c r="C30" s="30" t="s">
        <v>33</v>
      </c>
      <c r="D30" s="31"/>
      <c r="E30" s="31"/>
      <c r="F30" s="31"/>
      <c r="G30" s="32"/>
      <c r="H30" s="27">
        <f>+H28+H29</f>
        <v>2930312.8741335077</v>
      </c>
    </row>
    <row r="33" spans="3:3" ht="18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7"/>
  <sheetViews>
    <sheetView showGridLines="0" tabSelected="1" workbookViewId="0">
      <selection activeCell="E19" sqref="E19"/>
    </sheetView>
  </sheetViews>
  <sheetFormatPr baseColWidth="10" defaultRowHeight="14.4"/>
  <cols>
    <col min="2" max="2" width="40.33203125" customWidth="1"/>
    <col min="3" max="3" width="14.88671875" customWidth="1"/>
    <col min="6" max="6" width="12.44140625" bestFit="1" customWidth="1"/>
    <col min="7" max="7" width="13.21875" customWidth="1"/>
  </cols>
  <sheetData>
    <row r="2" spans="2:9" ht="35.4" customHeight="1">
      <c r="B2" s="44" t="s">
        <v>29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2:9">
      <c r="B3" t="s">
        <v>42</v>
      </c>
      <c r="C3" s="46" t="s">
        <v>10</v>
      </c>
      <c r="D3" s="46">
        <v>3</v>
      </c>
      <c r="E3" s="47">
        <v>18</v>
      </c>
      <c r="F3" s="19">
        <v>10266.666666666666</v>
      </c>
      <c r="G3" s="19">
        <v>554400</v>
      </c>
    </row>
    <row r="4" spans="2:9">
      <c r="B4" t="s">
        <v>43</v>
      </c>
      <c r="C4" s="46" t="s">
        <v>10</v>
      </c>
      <c r="D4" s="46">
        <v>1</v>
      </c>
      <c r="E4" s="47">
        <v>34</v>
      </c>
      <c r="F4" s="19">
        <f>+G4/E4</f>
        <v>2500</v>
      </c>
      <c r="G4" s="19">
        <f>2500*34</f>
        <v>85000</v>
      </c>
    </row>
    <row r="5" spans="2:9">
      <c r="B5" t="s">
        <v>44</v>
      </c>
      <c r="C5" s="46" t="s">
        <v>10</v>
      </c>
      <c r="D5" s="46">
        <v>2</v>
      </c>
      <c r="E5" s="48">
        <v>17.73</v>
      </c>
      <c r="F5" s="19">
        <v>124.08347433728144</v>
      </c>
      <c r="G5" s="19">
        <f>+F5*E5*D5</f>
        <v>4400</v>
      </c>
    </row>
    <row r="6" spans="2:9">
      <c r="B6" t="s">
        <v>45</v>
      </c>
      <c r="C6" s="46" t="s">
        <v>10</v>
      </c>
      <c r="D6" s="46">
        <v>1</v>
      </c>
      <c r="E6" s="48">
        <v>32.666666666666664</v>
      </c>
      <c r="F6" s="19">
        <v>600</v>
      </c>
      <c r="G6" s="19">
        <v>19600</v>
      </c>
      <c r="I6" s="50"/>
    </row>
    <row r="7" spans="2:9">
      <c r="B7" t="s">
        <v>35</v>
      </c>
      <c r="C7" s="46" t="s">
        <v>10</v>
      </c>
      <c r="D7" s="46">
        <v>1</v>
      </c>
      <c r="E7" s="48">
        <v>18</v>
      </c>
      <c r="F7" s="19">
        <f>+G7/E7</f>
        <v>1800</v>
      </c>
      <c r="G7" s="19">
        <v>32400</v>
      </c>
    </row>
    <row r="8" spans="2:9">
      <c r="B8" t="s">
        <v>36</v>
      </c>
      <c r="C8" s="46" t="s">
        <v>10</v>
      </c>
      <c r="D8" s="46">
        <v>1</v>
      </c>
      <c r="E8" s="48">
        <v>18</v>
      </c>
      <c r="F8" s="19">
        <f t="shared" ref="F8:F13" si="0">+G8/E8</f>
        <v>166.66666666666663</v>
      </c>
      <c r="G8" s="19">
        <v>2999.9999999999995</v>
      </c>
    </row>
    <row r="9" spans="2:9">
      <c r="B9" t="s">
        <v>37</v>
      </c>
      <c r="C9" s="46" t="s">
        <v>10</v>
      </c>
      <c r="D9" s="46">
        <v>1</v>
      </c>
      <c r="E9" s="48">
        <v>18</v>
      </c>
      <c r="F9" s="19">
        <f t="shared" si="0"/>
        <v>780</v>
      </c>
      <c r="G9" s="19">
        <v>14040</v>
      </c>
    </row>
    <row r="10" spans="2:9">
      <c r="B10" t="s">
        <v>41</v>
      </c>
      <c r="C10" s="46" t="s">
        <v>10</v>
      </c>
      <c r="D10" s="46">
        <v>1</v>
      </c>
      <c r="E10" s="47">
        <v>18</v>
      </c>
      <c r="F10" s="19">
        <f t="shared" si="0"/>
        <v>5738.0859722222222</v>
      </c>
      <c r="G10" s="19">
        <v>103285.5475</v>
      </c>
    </row>
    <row r="11" spans="2:9">
      <c r="B11" t="s">
        <v>38</v>
      </c>
      <c r="C11" s="46" t="s">
        <v>10</v>
      </c>
      <c r="D11" s="46">
        <v>1</v>
      </c>
      <c r="E11" s="47">
        <v>1</v>
      </c>
      <c r="F11" s="19">
        <f t="shared" si="0"/>
        <v>8059.651200729656</v>
      </c>
      <c r="G11" s="19">
        <v>8059.651200729656</v>
      </c>
    </row>
    <row r="12" spans="2:9">
      <c r="B12" t="s">
        <v>39</v>
      </c>
      <c r="C12" s="46" t="s">
        <v>10</v>
      </c>
      <c r="D12" s="46">
        <v>1</v>
      </c>
      <c r="E12" s="47">
        <v>18</v>
      </c>
      <c r="F12" s="19">
        <f t="shared" si="0"/>
        <v>1477.7777777777778</v>
      </c>
      <c r="G12" s="19">
        <v>26600</v>
      </c>
    </row>
    <row r="13" spans="2:9">
      <c r="B13" t="s">
        <v>40</v>
      </c>
      <c r="C13" s="46" t="s">
        <v>10</v>
      </c>
      <c r="D13" s="46">
        <v>1</v>
      </c>
      <c r="E13" s="47">
        <v>1</v>
      </c>
      <c r="F13" s="19">
        <f t="shared" si="0"/>
        <v>86765.800593215521</v>
      </c>
      <c r="G13" s="19">
        <v>86765.800593215521</v>
      </c>
    </row>
    <row r="14" spans="2:9" ht="15.6">
      <c r="B14" s="20"/>
      <c r="C14" s="45"/>
      <c r="D14" s="45"/>
      <c r="E14" s="45"/>
      <c r="F14" s="45"/>
      <c r="G14" s="21">
        <f>+SUM(G3:G13)</f>
        <v>937550.99929394515</v>
      </c>
    </row>
    <row r="17" spans="7:7">
      <c r="G17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Props1.xml><?xml version="1.0" encoding="utf-8"?>
<ds:datastoreItem xmlns:ds="http://schemas.openxmlformats.org/officeDocument/2006/customXml" ds:itemID="{B6E5E3F2-4072-44C0-9D8B-D4DFDA5FBE37}"/>
</file>

<file path=customXml/itemProps2.xml><?xml version="1.0" encoding="utf-8"?>
<ds:datastoreItem xmlns:ds="http://schemas.openxmlformats.org/officeDocument/2006/customXml" ds:itemID="{3335B93C-0696-4850-8F22-877A950323C9}"/>
</file>

<file path=customXml/itemProps3.xml><?xml version="1.0" encoding="utf-8"?>
<ds:datastoreItem xmlns:ds="http://schemas.openxmlformats.org/officeDocument/2006/customXml" ds:itemID="{2328776C-46A9-4561-BCA1-356312BE9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Sanchez Leon</cp:lastModifiedBy>
  <dcterms:created xsi:type="dcterms:W3CDTF">2022-05-28T00:15:55Z</dcterms:created>
  <dcterms:modified xsi:type="dcterms:W3CDTF">2022-06-01T18:31:41Z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</Properties>
</file>