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Miscelaneos\TdRs\Tdr Construcción\Tdr Defensas Ribereñas Huarmey Alto\ofertas\PRIMERA RONDA\Envío a postores\CONSORCIO OHLA\"/>
    </mc:Choice>
  </mc:AlternateContent>
  <xr:revisionPtr revIDLastSave="0" documentId="13_ncr:1_{F2FF254B-1329-467D-BED8-37E32850709A}" xr6:coauthVersionLast="36" xr6:coauthVersionMax="36" xr10:uidLastSave="{00000000-0000-0000-0000-000000000000}"/>
  <bookViews>
    <workbookView xWindow="0" yWindow="0" windowWidth="23040" windowHeight="8940" xr2:uid="{25E19AD3-2C52-4612-9212-C780E9E8B599}"/>
  </bookViews>
  <sheets>
    <sheet name="CONSORCIO DEFENSAS RIBEREÑAS HU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CURVE" hidden="1">'[2]1'!$D$20:$D$31</definedName>
    <definedName name="__123Graph_AGraph1" hidden="1">'[3]EXP '!#REF!</definedName>
    <definedName name="__123Graph_AGraph10" hidden="1">[4]EXP!#REF!</definedName>
    <definedName name="__123Graph_AGraph11" hidden="1">[4]EXP!#REF!</definedName>
    <definedName name="__123Graph_AGraph12" hidden="1">[4]EXP!#REF!</definedName>
    <definedName name="__123Graph_AGraph13" hidden="1">[4]EXP!#REF!</definedName>
    <definedName name="__123Graph_AGraph14" hidden="1">[4]EXP!#REF!</definedName>
    <definedName name="__123Graph_AGraph15" hidden="1">[4]EXP!#REF!</definedName>
    <definedName name="__123Graph_AGraph16" hidden="1">[4]EXP!#REF!</definedName>
    <definedName name="__123Graph_AGraph17" hidden="1">[4]EXP!#REF!</definedName>
    <definedName name="__123Graph_AGraph18" hidden="1">[4]EXP!#REF!</definedName>
    <definedName name="__123Graph_AGraph2" hidden="1">[4]EXP!#REF!</definedName>
    <definedName name="__123Graph_AGraph3" hidden="1">[4]EXP!#REF!</definedName>
    <definedName name="__123Graph_AGraph4" hidden="1">[4]EXP!#REF!</definedName>
    <definedName name="__123Graph_AGraph5" hidden="1">[4]EXP!#REF!</definedName>
    <definedName name="__123Graph_AGraph6" hidden="1">[4]EXP!#REF!</definedName>
    <definedName name="__123Graph_AGraph7" hidden="1">[4]EXP!#REF!</definedName>
    <definedName name="__123Graph_AGraph8" hidden="1">[4]EXP!#REF!</definedName>
    <definedName name="__123Graph_AGraph9" hidden="1">[4]EXP!#REF!</definedName>
    <definedName name="__123Graph_APAY" hidden="1">'[2]1'!$I$20:$I$46</definedName>
    <definedName name="__123Graph_APETER" hidden="1">#REF!</definedName>
    <definedName name="__123Graph_B" hidden="1">'[5]MFT TOC'!#REF!</definedName>
    <definedName name="__123Graph_C" hidden="1">'[6]EATON SUMMARY'!#REF!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F" hidden="1">#REF!</definedName>
    <definedName name="__123Graph_LBL_A" hidden="1">[7]Data!$D$35:$D$35</definedName>
    <definedName name="__123Graph_X" localSheetId="0" hidden="1">#REF!</definedName>
    <definedName name="__123Graph_X" hidden="1">#REF!</definedName>
    <definedName name="__123Graph_XCURVE" hidden="1">'[2]1'!$B$20:$B$31</definedName>
    <definedName name="__123Graph_XGraph1" hidden="1">'[3]EXP '!#REF!</definedName>
    <definedName name="__123Graph_XGraph10" hidden="1">[4]EXP!#REF!</definedName>
    <definedName name="__123Graph_XGraph11" hidden="1">[4]EXP!#REF!</definedName>
    <definedName name="__123Graph_XGraph12" hidden="1">[4]EXP!#REF!</definedName>
    <definedName name="__123Graph_XGraph13" hidden="1">[4]EXP!#REF!</definedName>
    <definedName name="__123Graph_XGraph14" hidden="1">[4]EXP!#REF!</definedName>
    <definedName name="__123Graph_XGraph15" hidden="1">[4]EXP!#REF!</definedName>
    <definedName name="__123Graph_XGraph16" hidden="1">[4]EXP!#REF!</definedName>
    <definedName name="__123Graph_XGraph17" hidden="1">[4]EXP!#REF!</definedName>
    <definedName name="__123Graph_XGraph18" hidden="1">[4]EXP!#REF!</definedName>
    <definedName name="__123Graph_XGraph3" hidden="1">[4]EXP!#REF!</definedName>
    <definedName name="__123Graph_XGraph4" hidden="1">[4]EXP!#REF!</definedName>
    <definedName name="__123Graph_XGraph5" hidden="1">[4]EXP!#REF!</definedName>
    <definedName name="__123Graph_XGraph6" hidden="1">[4]EXP!#REF!</definedName>
    <definedName name="__123Graph_XGraph7" hidden="1">[4]EXP!#REF!</definedName>
    <definedName name="__123Graph_XGraph8" hidden="1">[4]EXP!#REF!</definedName>
    <definedName name="__123Graph_XGraph9" hidden="1">[4]EXP!#REF!</definedName>
    <definedName name="__123Graph_XPAY" hidden="1">'[2]1'!$B$20:$B$46</definedName>
    <definedName name="__123Graph_XPETER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1__123Graph_ACHART_1" hidden="1">[8]Cash2!$G$16:$G$31</definedName>
    <definedName name="_1__123Graph_ASEPTA_1" localSheetId="0" hidden="1">#REF!</definedName>
    <definedName name="_1__123Graph_ASEPTA_1" hidden="1">#REF!</definedName>
    <definedName name="_2__123Graph_ACHART_2" hidden="1">[8]Z!$T$179:$AH$179</definedName>
    <definedName name="_2__123Graph_DSEPTA_1" localSheetId="0" hidden="1">#REF!</definedName>
    <definedName name="_2__123Graph_DSEPTA_1" hidden="1">#REF!</definedName>
    <definedName name="_3__123Graph_BCHART_2" hidden="1">[8]Z!$T$180:$AH$180</definedName>
    <definedName name="_3__123Graph_ESEPTA_1" localSheetId="0" hidden="1">#REF!</definedName>
    <definedName name="_3__123Graph_ESEPTA_1" hidden="1">#REF!</definedName>
    <definedName name="_4__123Graph_CCHART_1" hidden="1">[8]Cash2!$J$16:$J$36</definedName>
    <definedName name="_4__123Graph_XSEPTA_1" localSheetId="0" hidden="1">#REF!</definedName>
    <definedName name="_4__123Graph_XSEPTA_1" hidden="1">#REF!</definedName>
    <definedName name="_5__123Graph_DCHART_1" hidden="1">[8]Cash2!$K$16:$K$36</definedName>
    <definedName name="_aa" hidden="1">{"Equipment cost",#N/A,FALSE,"bulks"}</definedName>
    <definedName name="_ABC" hidden="1">[8]Cash2!$G$16:$G$31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AP4">#REF!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localSheetId="0" hidden="1">'[9]Raw Data'!#REF!</definedName>
    <definedName name="_Fill" hidden="1">'[9]Raw Data'!#REF!</definedName>
    <definedName name="_fill2" hidden="1">#REF!</definedName>
    <definedName name="_xlnm._FilterDatabase" hidden="1">[10]Development!#REF!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localSheetId="0" hidden="1">#REF!</definedName>
    <definedName name="_Key1" hidden="1">#REF!</definedName>
    <definedName name="_key12" hidden="1">'[11]RES,MET,ADI1'!#REF!</definedName>
    <definedName name="_Key2" localSheetId="0" hidden="1">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255</definedName>
    <definedName name="_Order2" hidden="1">255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localSheetId="0" hidden="1">[12]기계내역서!#REF!</definedName>
    <definedName name="_Sort" hidden="1">[12]기계내역서!#REF!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AAAAAAAAAAAAAAAA" localSheetId="0" hidden="1">[1]FitOutConfCentre!#REF!</definedName>
    <definedName name="AAAAAAAAAAAAAAAAA" hidden="1">[1]FitOutConfCentre!#REF!</definedName>
    <definedName name="ABCD" hidden="1">[8]Z!$T$179:$AH$179</definedName>
    <definedName name="AccessDatabase" hidden="1">"C:\WIN95\Desktop\Ramesh\AIC\Aic.mdb"</definedName>
    <definedName name="ADFASD" hidden="1">#REF!</definedName>
    <definedName name="ADI" hidden="1">#REF!</definedName>
    <definedName name="aidan" hidden="1">{"Equipment cost",#N/A,FALSE,"bulks"}</definedName>
    <definedName name="anal" hidden="1">'[6]EATON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0">'CONSORCIO DEFENSAS RIBEREÑAS HU'!$A$1:$J$129</definedName>
    <definedName name="assd" hidden="1">{#N/A,#N/A,FALSE,"Bericht 2";#N/A,#N/A,FALSE,"Bericht 3";#N/A,#N/A,FALSE,"Bericht 1"}</definedName>
    <definedName name="barry" hidden="1">{"UTILITIES",#N/A,FALSE,"GENERAL"}</definedName>
    <definedName name="CABEZA">#REF!</definedName>
    <definedName name="CAP">#REF!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D" hidden="1">[8]Cash2!$K$16:$K$36</definedName>
    <definedName name="Cist">#REF!</definedName>
    <definedName name="Code" hidden="1">#REF!</definedName>
    <definedName name="CONCAR2007" hidden="1">#REF!</definedName>
    <definedName name="cp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'[13]EATON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'[13]EATON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'[13]EATON SUMMARY'!#REF!</definedName>
    <definedName name="graf" hidden="1">'[14]LIMA-CANTA'!#REF!</definedName>
    <definedName name="graph0" hidden="1">'[14]LIMA-CANTA'!#REF!</definedName>
    <definedName name="Graph1" hidden="1">'[14]LIMA-CANTA'!#REF!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M">#REF!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IMPAC">#REF!</definedName>
    <definedName name="IMPACTO">#REF!</definedName>
    <definedName name="j">#REF!</definedName>
    <definedName name="JKHGVG" hidden="1">#REF!</definedName>
    <definedName name="k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DO">#REF!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CESIDAD">#REF!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int_Titles" localSheetId="0">'CONSORCIO DEFENSAS RIBEREÑAS HU'!$1:$6</definedName>
    <definedName name="ProdForm" hidden="1">#REF!</definedName>
    <definedName name="Product" hidden="1">#REF!</definedName>
    <definedName name="Prov" hidden="1">{"A.I.s",#N/A,TRUE,"Architects Instructions"}</definedName>
    <definedName name="pz">#REF!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[15]Portada!$H$39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'[13]EATON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USTENTO">#REF!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ARIFAEQUIPOS">#REF!</definedName>
    <definedName name="tbl_ProdInfo" hidden="1">#REF!</definedName>
    <definedName name="tc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[16]Hoja1!$A$3:$A$6</definedName>
    <definedName name="VISIT" hidden="1">{#N/A,#N/A,FALSE,"MAINTENANCE"}</definedName>
    <definedName name="viuda" hidden="1">'[14]LIMA-CANTA'!#REF!</definedName>
    <definedName name="vol">#REF!</definedName>
    <definedName name="VR" hidden="1">#REF!</definedName>
    <definedName name="VRRRRRRRRRRRRR" hidden="1">#REF!</definedName>
    <definedName name="w" hidden="1">'[14]LIMA-CANTA'!#REF!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'[14]LIMA-CANTA'!#REF!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'[14]LIMA-CANTA'!#REF!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[17]PRESUPUESTO!#REF!,[17]PRESUPUESTO!#REF!,[17]PRESUPUESTO!#REF!,[17]PRESUPUESTO!#REF!,[17]PRESUPUESTO!#REF!,[17]PRESUPUESTO!#REF!,[17]PRESUPUESTO!#REF!,[17]PRESUPUESTO!#REF!,[17]PRESUPUESTO!#REF!,[17]PRESUPUESTO!#REF!,[17]PRESUPUESTO!#REF!,[17]PRESUPUESTO!$A$287:$IV$287,[17]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4" i="1" l="1"/>
  <c r="H123" i="1"/>
  <c r="H122" i="1"/>
  <c r="H121" i="1"/>
  <c r="H120" i="1"/>
  <c r="H119" i="1"/>
  <c r="H118" i="1"/>
  <c r="H116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99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6" i="1"/>
  <c r="H65" i="1"/>
  <c r="H64" i="1"/>
  <c r="H63" i="1"/>
  <c r="H62" i="1"/>
  <c r="H61" i="1"/>
  <c r="H60" i="1"/>
  <c r="H59" i="1"/>
  <c r="H58" i="1"/>
  <c r="H57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20" i="1"/>
  <c r="H19" i="1"/>
  <c r="H17" i="1"/>
  <c r="H16" i="1"/>
  <c r="H15" i="1"/>
  <c r="H14" i="1"/>
  <c r="H13" i="1"/>
  <c r="H12" i="1"/>
  <c r="H10" i="1"/>
  <c r="H9" i="1"/>
  <c r="H8" i="1" l="1"/>
  <c r="H56" i="1"/>
  <c r="H22" i="1"/>
  <c r="H18" i="1"/>
  <c r="H67" i="1"/>
  <c r="H117" i="1"/>
  <c r="H11" i="1"/>
  <c r="H125" i="1" s="1"/>
  <c r="H128" i="1" l="1"/>
</calcChain>
</file>

<file path=xl/sharedStrings.xml><?xml version="1.0" encoding="utf-8"?>
<sst xmlns="http://schemas.openxmlformats.org/spreadsheetml/2006/main" count="454" uniqueCount="234">
  <si>
    <t xml:space="preserve"> PROYECTO: "PAQUETE 4: SOLUCIONES INTEGRALES DE LOS RÍOS CASMA Y HUARMEY"</t>
  </si>
  <si>
    <t>CONSTRUCCIÓN DE DEFENSAS RIBEREÑAS EN EL RÍO HUARMEY SECTOR 01 PARTE ALTA - HUARMEY</t>
  </si>
  <si>
    <t>ITEM</t>
  </si>
  <si>
    <t>DESCRIPCIÓN DE ACTIVIDADES</t>
  </si>
  <si>
    <t>MEDIDA</t>
  </si>
  <si>
    <t>Metrados</t>
  </si>
  <si>
    <t>P. UNITARIO
S/</t>
  </si>
  <si>
    <t>P. PARCIAL
S/</t>
  </si>
  <si>
    <t>B</t>
  </si>
  <si>
    <t>CONSTRUCCION DE DEFENSAS RIBEREÑAS</t>
  </si>
  <si>
    <t>OBRAS PROVISIONALES</t>
  </si>
  <si>
    <t>102.A</t>
  </si>
  <si>
    <t xml:space="preserve">    CARTEL DE IDENTIFICACION DE LA OBRA DE 3.60M X 2.40M.</t>
  </si>
  <si>
    <t>und</t>
  </si>
  <si>
    <t>103.B</t>
  </si>
  <si>
    <t xml:space="preserve">    INSTALACIÓN DE FACILIDADES Y CAMPAMENTOS</t>
  </si>
  <si>
    <t>glb</t>
  </si>
  <si>
    <t>OBRAS PRELIMINARES</t>
  </si>
  <si>
    <t>201.B</t>
  </si>
  <si>
    <t xml:space="preserve">    MOVILIZACIÓN Y DESMOVILIZACIÓN DE EQUIPOS Y/O MAQUINARIA</t>
  </si>
  <si>
    <t>202.A</t>
  </si>
  <si>
    <t xml:space="preserve">    TRAZO, NIVELACION Y REPLANTEO PRELIMINAR</t>
  </si>
  <si>
    <t>Km</t>
  </si>
  <si>
    <t>203.B</t>
  </si>
  <si>
    <t xml:space="preserve">    CONTROL TOPOGRAFICO DURANTE LA EJECUCIÓN</t>
  </si>
  <si>
    <t>mes</t>
  </si>
  <si>
    <t>204.B</t>
  </si>
  <si>
    <t xml:space="preserve">    HABILITACIÓN DE ACCESOS</t>
  </si>
  <si>
    <t>km</t>
  </si>
  <si>
    <t>206.A</t>
  </si>
  <si>
    <t xml:space="preserve">    DESVÍO Y MANEJO DE AGUAS SUPERFICIALES</t>
  </si>
  <si>
    <t>m3</t>
  </si>
  <si>
    <t>207.A</t>
  </si>
  <si>
    <t xml:space="preserve">    MANTENIMIENTO DE TRÁNSITO Y SEGURIDAD VIAL EN ACCESOS A LA OBRA Y ÁREAS AUXILIARES (Canteras, DME/DMO, Fuentes de agua)</t>
  </si>
  <si>
    <t>OPERACIÓN Y EXPLOTACION DE MATERIAL</t>
  </si>
  <si>
    <t>304.A</t>
  </si>
  <si>
    <t xml:space="preserve">    EXPLOTACION Y PREPARACION DE MATERIAL PARA CONFORMACION DE DIQUE</t>
  </si>
  <si>
    <t>304.C</t>
  </si>
  <si>
    <t xml:space="preserve">    EXPLOTACION Y PREPARACION DE MATERIAL PARA AFIRMADO</t>
  </si>
  <si>
    <t>305.A</t>
  </si>
  <si>
    <t xml:space="preserve">    PREPARACIÓN DE MATERIAL PROPIO</t>
  </si>
  <si>
    <t>MOVIMIENTO DE TIERRAS</t>
  </si>
  <si>
    <t>B1</t>
  </si>
  <si>
    <t xml:space="preserve">    CONSTRUCCIÓN DE DIQUE NUEVO</t>
  </si>
  <si>
    <t>401.A</t>
  </si>
  <si>
    <t xml:space="preserve">        DESBROCE Y LIMPIEZA</t>
  </si>
  <si>
    <t>ha</t>
  </si>
  <si>
    <t>402.B</t>
  </si>
  <si>
    <t xml:space="preserve">        EXCAVACIÓN MASIVA EN MATERIAL SUELTO, CON EQUIPO</t>
  </si>
  <si>
    <t>402.C</t>
  </si>
  <si>
    <t xml:space="preserve">        EXCAVACIÓN EN ROCA SUELTA CON EQUIPO</t>
  </si>
  <si>
    <t>402.D</t>
  </si>
  <si>
    <t xml:space="preserve">        EXCAVACIÓN DE ROCA FIJA CON MARTILLO HIDRÁULICO</t>
  </si>
  <si>
    <t>402.E</t>
  </si>
  <si>
    <t xml:space="preserve">        EXCAVACION DE UÑA EN MATERIAL CON NIVEL FREATICO</t>
  </si>
  <si>
    <t>403.A</t>
  </si>
  <si>
    <t xml:space="preserve">        CONFORMACIÓN Y COMPACTACIÓN DE DIQUE</t>
  </si>
  <si>
    <t>404.A</t>
  </si>
  <si>
    <t xml:space="preserve">        ENROCADO Y ACOMODO DE ROCA PARA PROTECCIÓN DE TALUD TIPO 1</t>
  </si>
  <si>
    <t>404.B</t>
  </si>
  <si>
    <t xml:space="preserve">        ENROCADO Y ACOMODO DE ROCA PARA PROTECCIÓN DE TALUD TIPO 2</t>
  </si>
  <si>
    <t>404.D</t>
  </si>
  <si>
    <t xml:space="preserve">        ENROCADO Y ACOMODO DE ROCA EN UÑA ANTISOCAVANTE TIPO 1</t>
  </si>
  <si>
    <t>404.E</t>
  </si>
  <si>
    <t xml:space="preserve">        ENROCADO Y ACOMODO DE ROCA EN UÑA ANTISOCAVANTE TIPO 2</t>
  </si>
  <si>
    <t>405.A</t>
  </si>
  <si>
    <t xml:space="preserve">        DESCOLMATACIÓN DEL CAUCE</t>
  </si>
  <si>
    <t>406.A</t>
  </si>
  <si>
    <t xml:space="preserve">        REFINE Y PERFILADO DE TALUD</t>
  </si>
  <si>
    <t>m2</t>
  </si>
  <si>
    <t>407.A</t>
  </si>
  <si>
    <t xml:space="preserve">        MEJORAMIENTO DE SUELO DE FUNDACIÓN</t>
  </si>
  <si>
    <t>408.A</t>
  </si>
  <si>
    <t xml:space="preserve">        ZANJA Y RELLENO PARA ANCLAJE DE GEOTEXTIL</t>
  </si>
  <si>
    <t>ml</t>
  </si>
  <si>
    <t>409.A</t>
  </si>
  <si>
    <t xml:space="preserve">        GEOTEXTIL NO TEJIDO CLASE 1, INCLUYE INSTALACIÓN</t>
  </si>
  <si>
    <t>409.B</t>
  </si>
  <si>
    <t xml:space="preserve">        GEOTEXTIL NO TEJIDO CLASE 2, INCLUYE INSTALACIÓN</t>
  </si>
  <si>
    <t>410.A</t>
  </si>
  <si>
    <t xml:space="preserve">        CONFORMACIÓN DE DME/DMO</t>
  </si>
  <si>
    <t>412.A</t>
  </si>
  <si>
    <t xml:space="preserve">        RELLENO COMPACTADO CON MATERIAL PARA AFIRMADO EN CORONA</t>
  </si>
  <si>
    <t>413.A</t>
  </si>
  <si>
    <t xml:space="preserve">        RELLENO CON MATERIAL PROPIO</t>
  </si>
  <si>
    <t>414.A</t>
  </si>
  <si>
    <t xml:space="preserve">        TRATAMIENTO DE TALUD CON GEOCELDAS (INCLUYE RELLENO DE GRAVAS)</t>
  </si>
  <si>
    <t>421.A</t>
  </si>
  <si>
    <t xml:space="preserve">        MURO ESCOLLERA</t>
  </si>
  <si>
    <t>B2</t>
  </si>
  <si>
    <t xml:space="preserve">    REFUERZO EN DIQUES EXISTENTES</t>
  </si>
  <si>
    <t>402.A</t>
  </si>
  <si>
    <t xml:space="preserve">        EXCAVACIÓN EN MATERIAL SUELTO, CON EQUIPO</t>
  </si>
  <si>
    <t>404.G</t>
  </si>
  <si>
    <t xml:space="preserve">        ENROCADO Y ACOMODO DE ROCA EN TALUD DE DIQUE EXISTENTE</t>
  </si>
  <si>
    <t>404.H</t>
  </si>
  <si>
    <t xml:space="preserve">        ENROCADO Y ACOMODO DE ROCA EN UÑA DE DIQUE EXISTENTE</t>
  </si>
  <si>
    <t>417.A</t>
  </si>
  <si>
    <t xml:space="preserve">        RECUPERACIÓN DE ROCA EN DIQUES EXISTENTES</t>
  </si>
  <si>
    <t>TRANSPORTES DE MATERIAL</t>
  </si>
  <si>
    <t>501.A</t>
  </si>
  <si>
    <t xml:space="preserve">    CARGUIO Y ACARREO DE MATERIAL PROPIO D=1km</t>
  </si>
  <si>
    <t>m3-km</t>
  </si>
  <si>
    <t>501.B</t>
  </si>
  <si>
    <t xml:space="preserve">    CARGUIO Y ACARREO DE MATERIAL DE PRESTAMO D=1km</t>
  </si>
  <si>
    <t>501.D</t>
  </si>
  <si>
    <t xml:space="preserve">    CARGUIO Y TRANSPORTE DE MATERIAL AFIRMADO D=1KM</t>
  </si>
  <si>
    <t>502.A</t>
  </si>
  <si>
    <t xml:space="preserve">    ACARREO DE MATERIAL PROPIO D&gt;1Km</t>
  </si>
  <si>
    <t>502.B</t>
  </si>
  <si>
    <t xml:space="preserve">    ACARREO DE MATERIAL DE PRESTAMO D&gt;1Km</t>
  </si>
  <si>
    <t>502.D</t>
  </si>
  <si>
    <t xml:space="preserve">    TRANSPORTE DE MATERIAL AFIRMADO D&gt;1KM</t>
  </si>
  <si>
    <t>503.B</t>
  </si>
  <si>
    <t xml:space="preserve">    CARGUIO Y TRANSPORTE DE MATERIAL EXCEDENTE CON EQUIPO D= 1km</t>
  </si>
  <si>
    <t>504.B</t>
  </si>
  <si>
    <t xml:space="preserve">    TRANSPORTE DE MATERIAL EXCEDENTE CON EQUIPO D&gt; 1km</t>
  </si>
  <si>
    <t>505.B</t>
  </si>
  <si>
    <t xml:space="preserve">    CARGUIO Y TRANSPORTE DE ROCA SELECCIONADA D=1km</t>
  </si>
  <si>
    <t>506.A</t>
  </si>
  <si>
    <t xml:space="preserve">    TRANSPORTE DE ROCA SELECCIONADA D &gt;1km</t>
  </si>
  <si>
    <t>COMPONENTE DE INTERFERENCIAS</t>
  </si>
  <si>
    <t>C1</t>
  </si>
  <si>
    <t xml:space="preserve">    OBRAS DE RIEGO</t>
  </si>
  <si>
    <t>403.D</t>
  </si>
  <si>
    <t xml:space="preserve">        CONFORMACIÓN Y COMPACTACIÓN PARA ESTRUCTURA</t>
  </si>
  <si>
    <t>404.F</t>
  </si>
  <si>
    <t xml:space="preserve">        ENROCADO Y ACOMODO DE ROCA</t>
  </si>
  <si>
    <t>605.A</t>
  </si>
  <si>
    <t xml:space="preserve">        REUBICACIÓN DE POZO SUPERFICIAL</t>
  </si>
  <si>
    <t>609.A</t>
  </si>
  <si>
    <t xml:space="preserve">        EMBOQUILLADO DE PIEDRA CON CONCRETO</t>
  </si>
  <si>
    <t>801.A</t>
  </si>
  <si>
    <t xml:space="preserve">        CONCRETO PREMEZCLADO (f´c = 10 MPa) PARA SOLADO</t>
  </si>
  <si>
    <t>801.B</t>
  </si>
  <si>
    <t xml:space="preserve">        CONCRETO CICLOPEO (f'c=14MPa + 30% PM)</t>
  </si>
  <si>
    <t>801.B1</t>
  </si>
  <si>
    <t xml:space="preserve">        CONCRETO (f'c = 14 Mpa)</t>
  </si>
  <si>
    <t>801.C</t>
  </si>
  <si>
    <t xml:space="preserve">        CONCRETO (f'c = 21 MPa)</t>
  </si>
  <si>
    <t>801.D</t>
  </si>
  <si>
    <t xml:space="preserve">        CONCRETO (f'c = 28 MPa) EN MUROS Y ZAPATAS</t>
  </si>
  <si>
    <t>802.A</t>
  </si>
  <si>
    <t xml:space="preserve">        ACERO DE REFUERZO P/ESTRUCTURAS (fý= 420 Mpa)</t>
  </si>
  <si>
    <t>kg</t>
  </si>
  <si>
    <t>803.A</t>
  </si>
  <si>
    <t xml:space="preserve">        ENCOFRADO PLANO</t>
  </si>
  <si>
    <t>803.B</t>
  </si>
  <si>
    <t xml:space="preserve">        ENCOFRADO CURVO</t>
  </si>
  <si>
    <t>805.A</t>
  </si>
  <si>
    <t xml:space="preserve">        TUBERÍA HDPE 600 mm (SUMINISTRO E INSTALACIÓN)</t>
  </si>
  <si>
    <t>805.B</t>
  </si>
  <si>
    <t xml:space="preserve">        TUBERÍA HDPE 750 mm (SUMINISTRO E INSTALACIÓN)</t>
  </si>
  <si>
    <t>805.C</t>
  </si>
  <si>
    <t xml:space="preserve">        TUBERÍA HDPE 900 mm (SUMINISTRO E INSTALACIÓN)</t>
  </si>
  <si>
    <t>805.D</t>
  </si>
  <si>
    <t xml:space="preserve">        TUBERÍA HDPE 1000 mm (SUMINISTRO E INSTALACIÓN)</t>
  </si>
  <si>
    <t>806.A</t>
  </si>
  <si>
    <t xml:space="preserve">        COMPUERTA TIPO ARMCO 0.60 m x 0.60 m (INCLUYE SUMINISTRO E INSTALACIÓN)</t>
  </si>
  <si>
    <t>806.B</t>
  </si>
  <si>
    <t xml:space="preserve">        COMPUERTA TIPO ARMCO 0.75 m x 0.75 m (INCLUYE SUMINISTRO E INSTALACIÓN)</t>
  </si>
  <si>
    <t>806.C</t>
  </si>
  <si>
    <t xml:space="preserve">        COMPUERTA TIPO ARMCO 1.00 m x 1.00 m (INCLUYE SUMINISTRO E INSTALACIÓN)</t>
  </si>
  <si>
    <t>806.D</t>
  </si>
  <si>
    <t xml:space="preserve">        COMPUERTA ANTIRRETORNO TIPO CLAPETA Ø 0.90 m (INCLUYE SUMINISTRO E INSTALACIÓN)</t>
  </si>
  <si>
    <t>806.F</t>
  </si>
  <si>
    <t xml:space="preserve">        REJILLA METÁLICA 1.20 m X 1.50 m (INCLUYE SUMINISTRO E INSTALACIÓN)</t>
  </si>
  <si>
    <t>806.H</t>
  </si>
  <si>
    <t xml:space="preserve">        REJILLA METÁLICA 1.35 m X 1.50 m (INCLUYE SUMINISTRO E INSTALACIÓN)</t>
  </si>
  <si>
    <t>806.I</t>
  </si>
  <si>
    <t xml:space="preserve">        REJILLA METÁLICA 1.60 m X 1.50 m (INCLUYE SUMINISTRO E INSTALACIÓN)</t>
  </si>
  <si>
    <t>806.L</t>
  </si>
  <si>
    <t xml:space="preserve">        BARANDA METÁLICA (INCLUYE SUMINSTRO E INSTALACIÓN)</t>
  </si>
  <si>
    <t>807.A</t>
  </si>
  <si>
    <t xml:space="preserve">        JUNTA DE ESTANQUEIDAD WATERSTOP</t>
  </si>
  <si>
    <t>808.A</t>
  </si>
  <si>
    <t xml:space="preserve">        JUNTA DE DILATACIÓN ASFÁLTICA</t>
  </si>
  <si>
    <t>808.B</t>
  </si>
  <si>
    <t xml:space="preserve">        JUNTA WATERSTOP DE PVC 8"</t>
  </si>
  <si>
    <t>810.B</t>
  </si>
  <si>
    <t xml:space="preserve">        IMPERMEABILIZACIÓN DE PARÁMETROS ENTERRADOS CON PINTURA ASFÁLTICA</t>
  </si>
  <si>
    <t>C3</t>
  </si>
  <si>
    <t xml:space="preserve">    OBRAS DE REDES</t>
  </si>
  <si>
    <t>604.A</t>
  </si>
  <si>
    <t xml:space="preserve">        REUBICACIÓN DE POSTE DE ENERGÍA</t>
  </si>
  <si>
    <t>C4</t>
  </si>
  <si>
    <t xml:space="preserve">    CRUCE VIAL</t>
  </si>
  <si>
    <t xml:space="preserve">        EXCAVACION DE ROCA FIJA CON MARTILLO HIDRÁULICO</t>
  </si>
  <si>
    <t>414.B</t>
  </si>
  <si>
    <t xml:space="preserve">        GEOCELDA HORMIGONADA</t>
  </si>
  <si>
    <t>420.A</t>
  </si>
  <si>
    <t xml:space="preserve">        RELLENO COMPACTADO</t>
  </si>
  <si>
    <t>C5</t>
  </si>
  <si>
    <t xml:space="preserve">    DEMOLICIÓN DE OBRAS DE CONCRETO EXISTENTE</t>
  </si>
  <si>
    <t>612.A</t>
  </si>
  <si>
    <t xml:space="preserve">        DEMOLICIÓN DE OBRA DE CONCRETO EXISTENTE</t>
  </si>
  <si>
    <t>TRABAJOS DE CIERRE</t>
  </si>
  <si>
    <t>902.A</t>
  </si>
  <si>
    <t xml:space="preserve">    MEDIDAS DE MANEJO AMBIENTAL</t>
  </si>
  <si>
    <t>902.B</t>
  </si>
  <si>
    <t xml:space="preserve">    MEDIDAS DE MANEJO DE RESIDUOS SÓLIDOS</t>
  </si>
  <si>
    <t>902.C.1</t>
  </si>
  <si>
    <t xml:space="preserve">    MONITOREO DE CALIDAD AIRE</t>
  </si>
  <si>
    <t>902.C.2</t>
  </si>
  <si>
    <t xml:space="preserve">    MONITOREO DE CALIDAD RUIDO</t>
  </si>
  <si>
    <t>902.C.3</t>
  </si>
  <si>
    <t xml:space="preserve">    MONITOREO DE CALIDAD AGUA</t>
  </si>
  <si>
    <t>902.C.4</t>
  </si>
  <si>
    <t xml:space="preserve">    MONITOREO DE CALIDAD SUELO</t>
  </si>
  <si>
    <t>902.D</t>
  </si>
  <si>
    <t xml:space="preserve">    MEDIDAS DE CONTINGENCIAS Y CIERRE DE OBRA</t>
  </si>
  <si>
    <t>SUBTOTAL</t>
  </si>
  <si>
    <t>GASTOS GENERALES</t>
  </si>
  <si>
    <t>UTILIDAD</t>
  </si>
  <si>
    <t>TOTAL S/.</t>
  </si>
  <si>
    <t>EXP. CONSTRUCCION (metrados prop.)</t>
  </si>
  <si>
    <t>En la actualización, esta partida queda desestimada del alcance.</t>
  </si>
  <si>
    <t>Se debe considerar el mismo precio que la partida 402.B</t>
  </si>
  <si>
    <t>No se tiene observación.</t>
  </si>
  <si>
    <t>Para la permanencia de las instalaciones y facilidades considerar el plazo de 18.5 meses establecido en los TDRs.</t>
  </si>
  <si>
    <t>Rendimiento muy bajo considerando que son 1.5 equipos (Excavadora 336, tractor D8T). Tarifas de equipos son mayores a las consideradas en las propuestas de los paquetes de Casma.</t>
  </si>
  <si>
    <t>Tarifas de equipos son mayores a las consideradas en las propuestas del mismo postor en los paquetes adjudicados de Casma, modificar tarifas.</t>
  </si>
  <si>
    <t>Rendimiento muy bajo para esta actividad. Tarifas de equipos son mayores a las consideradas en las propuestas del mismo postor en los paquetes adjudicados de Casma, modificar tarifas.</t>
  </si>
  <si>
    <t xml:space="preserve">Revisar rendimiento de la actividad de remoción y acopio de rocas. </t>
  </si>
  <si>
    <t>Sustentar las tarifas de MO ya que son mayores al convenio colectivo de CC. Tarifas de equipos son mayores a las consideradas en las propuestas del mismo postor en los paquetes adjudicados de Casma, modificar tarifas.</t>
  </si>
  <si>
    <t>Se debe considerar el mismo precio que la partida 402.A, no se tiene especificación técnica para esta partida.</t>
  </si>
  <si>
    <t>Revisar el rendimiento de la actividad.</t>
  </si>
  <si>
    <t>Solo sustentar tarifas de MO no acorde a convenio de cc.</t>
  </si>
  <si>
    <t>Revisar costo de colocación de concreto, se eleva por las tarifas de MO.</t>
  </si>
  <si>
    <t>Considerar el plazo establecido en el cronograma aceptado de 18.5 meses. Solo considerar 14 meses.</t>
  </si>
  <si>
    <t>* El plazo considerado en los GG es de 14 meses, en los TDR  y en el cronograma  aceptado es de 18.5 meses.
* El costo unitario del Agua para beber, no se encuentra acorde al mercado es S/46. Los precios fluctuan entre S/15 y S/20 por bidón.</t>
  </si>
  <si>
    <t>CONSORCIO DEFENSAS RIBEREÑAS HUARMEY (OHLA-HV)</t>
  </si>
  <si>
    <t>Comentario General: Tarifas de equipos son mayores a las consideradas en las propuestas del mismo postor en los paquetes adjudicados de Casma, modificar tarifas.</t>
  </si>
  <si>
    <t>COMENTARIOS: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</si>
</sst>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3" x14ac:knownFonts="1">
    <font>
      <sz val="10"/>
      <name val="Arial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0"/>
      <name val="Arial Narrow"/>
      <family val="2"/>
    </font>
    <font>
      <b/>
      <sz val="10"/>
      <name val="Calibri"/>
      <family val="2"/>
      <scheme val="minor"/>
    </font>
    <font>
      <sz val="9"/>
      <color theme="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Arial"/>
      <family val="2"/>
    </font>
    <font>
      <b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1">
      <alignment vertical="top"/>
    </xf>
    <xf numFmtId="0" fontId="2" fillId="0" borderId="0" xfId="1" applyFont="1" applyAlignment="1">
      <alignment vertical="top" wrapText="1" readingOrder="1"/>
    </xf>
    <xf numFmtId="0" fontId="1" fillId="0" borderId="0" xfId="2">
      <alignment vertical="top"/>
    </xf>
    <xf numFmtId="0" fontId="2" fillId="0" borderId="0" xfId="2" applyFont="1" applyAlignment="1">
      <alignment vertical="top" wrapText="1" readingOrder="1"/>
    </xf>
    <xf numFmtId="0" fontId="2" fillId="0" borderId="0" xfId="2" applyFont="1" applyAlignment="1">
      <alignment horizontal="left" vertical="top" wrapText="1" readingOrder="1"/>
    </xf>
    <xf numFmtId="4" fontId="4" fillId="2" borderId="2" xfId="4" applyNumberFormat="1" applyFont="1" applyFill="1" applyBorder="1" applyAlignment="1">
      <alignment horizontal="center" vertical="center"/>
    </xf>
    <xf numFmtId="43" fontId="0" fillId="0" borderId="0" xfId="0" applyNumberFormat="1"/>
    <xf numFmtId="4" fontId="0" fillId="0" borderId="0" xfId="0" applyNumberFormat="1"/>
    <xf numFmtId="0" fontId="5" fillId="0" borderId="0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3" fillId="0" borderId="0" xfId="3" applyFont="1" applyAlignment="1">
      <alignment horizontal="center" vertical="top" readingOrder="1"/>
    </xf>
    <xf numFmtId="0" fontId="8" fillId="0" borderId="6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43" fontId="8" fillId="0" borderId="28" xfId="9" applyFont="1" applyFill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4" fontId="7" fillId="3" borderId="29" xfId="0" applyNumberFormat="1" applyFont="1" applyFill="1" applyBorder="1" applyAlignment="1">
      <alignment horizontal="left" wrapText="1"/>
    </xf>
    <xf numFmtId="0" fontId="0" fillId="0" borderId="36" xfId="0" applyBorder="1"/>
    <xf numFmtId="4" fontId="7" fillId="4" borderId="29" xfId="0" applyNumberFormat="1" applyFont="1" applyFill="1" applyBorder="1" applyAlignment="1">
      <alignment horizontal="left" wrapText="1"/>
    </xf>
    <xf numFmtId="4" fontId="9" fillId="0" borderId="31" xfId="0" applyNumberFormat="1" applyFont="1" applyFill="1" applyBorder="1" applyAlignment="1">
      <alignment horizontal="left" vertical="top" shrinkToFit="1"/>
    </xf>
    <xf numFmtId="43" fontId="0" fillId="0" borderId="0" xfId="9" applyFont="1"/>
    <xf numFmtId="4" fontId="7" fillId="0" borderId="30" xfId="5" applyNumberFormat="1" applyFont="1" applyFill="1" applyBorder="1" applyAlignment="1">
      <alignment horizontal="left" vertical="center" wrapText="1"/>
    </xf>
    <xf numFmtId="0" fontId="17" fillId="7" borderId="25" xfId="2" applyFont="1" applyFill="1" applyBorder="1" applyAlignment="1">
      <alignment horizontal="center" vertical="center" wrapText="1" readingOrder="1"/>
    </xf>
    <xf numFmtId="0" fontId="17" fillId="2" borderId="26" xfId="2" applyFont="1" applyFill="1" applyBorder="1" applyAlignment="1">
      <alignment horizontal="center" vertical="center" wrapText="1" readingOrder="1"/>
    </xf>
    <xf numFmtId="0" fontId="3" fillId="0" borderId="0" xfId="3" applyFont="1" applyAlignment="1">
      <alignment horizontal="center" vertical="top" readingOrder="1"/>
    </xf>
    <xf numFmtId="0" fontId="17" fillId="2" borderId="25" xfId="2" applyFont="1" applyFill="1" applyBorder="1" applyAlignment="1">
      <alignment horizontal="center" vertical="center" wrapText="1" readingOrder="1"/>
    </xf>
    <xf numFmtId="0" fontId="17" fillId="2" borderId="26" xfId="2" applyFont="1" applyFill="1" applyBorder="1" applyAlignment="1">
      <alignment horizontal="center" vertical="center" wrapText="1" readingOrder="1"/>
    </xf>
    <xf numFmtId="0" fontId="17" fillId="2" borderId="27" xfId="2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4" fontId="4" fillId="7" borderId="1" xfId="4" applyNumberFormat="1" applyFont="1" applyFill="1" applyBorder="1" applyAlignment="1">
      <alignment vertical="center"/>
    </xf>
    <xf numFmtId="4" fontId="4" fillId="2" borderId="1" xfId="4" applyNumberFormat="1" applyFont="1" applyFill="1" applyBorder="1" applyAlignment="1">
      <alignment vertical="center"/>
    </xf>
    <xf numFmtId="4" fontId="4" fillId="2" borderId="2" xfId="4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wrapText="1"/>
    </xf>
    <xf numFmtId="0" fontId="7" fillId="3" borderId="28" xfId="0" applyFont="1" applyFill="1" applyBorder="1" applyAlignment="1">
      <alignment horizontal="center" wrapText="1"/>
    </xf>
    <xf numFmtId="4" fontId="7" fillId="3" borderId="3" xfId="0" applyNumberFormat="1" applyFont="1" applyFill="1" applyBorder="1" applyAlignment="1">
      <alignment horizontal="center" wrapText="1"/>
    </xf>
    <xf numFmtId="4" fontId="7" fillId="3" borderId="29" xfId="0" applyNumberFormat="1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wrapText="1"/>
    </xf>
    <xf numFmtId="0" fontId="7" fillId="4" borderId="28" xfId="0" applyFont="1" applyFill="1" applyBorder="1" applyAlignment="1">
      <alignment horizontal="center" wrapText="1"/>
    </xf>
    <xf numFmtId="4" fontId="7" fillId="4" borderId="3" xfId="0" applyNumberFormat="1" applyFont="1" applyFill="1" applyBorder="1" applyAlignment="1">
      <alignment horizontal="center" wrapText="1"/>
    </xf>
    <xf numFmtId="4" fontId="7" fillId="4" borderId="29" xfId="0" applyNumberFormat="1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top" wrapText="1"/>
    </xf>
    <xf numFmtId="2" fontId="9" fillId="0" borderId="28" xfId="0" applyNumberFormat="1" applyFont="1" applyFill="1" applyBorder="1" applyAlignment="1">
      <alignment horizontal="center" vertical="top" shrinkToFit="1"/>
    </xf>
    <xf numFmtId="4" fontId="7" fillId="0" borderId="4" xfId="5" applyNumberFormat="1" applyFont="1" applyFill="1" applyBorder="1" applyAlignment="1">
      <alignment horizontal="center"/>
    </xf>
    <xf numFmtId="4" fontId="7" fillId="0" borderId="30" xfId="5" applyNumberFormat="1" applyFont="1" applyFill="1" applyBorder="1" applyAlignment="1">
      <alignment horizontal="center"/>
    </xf>
    <xf numFmtId="43" fontId="7" fillId="4" borderId="28" xfId="9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2" fontId="9" fillId="0" borderId="32" xfId="0" applyNumberFormat="1" applyFont="1" applyFill="1" applyBorder="1" applyAlignment="1">
      <alignment horizontal="center" vertical="center" shrinkToFit="1"/>
    </xf>
    <xf numFmtId="0" fontId="18" fillId="4" borderId="28" xfId="0" applyFont="1" applyFill="1" applyBorder="1" applyAlignment="1">
      <alignment horizontal="center" wrapText="1"/>
    </xf>
    <xf numFmtId="4" fontId="18" fillId="4" borderId="3" xfId="0" applyNumberFormat="1" applyFont="1" applyFill="1" applyBorder="1" applyAlignment="1">
      <alignment horizontal="center" wrapText="1"/>
    </xf>
    <xf numFmtId="4" fontId="18" fillId="4" borderId="29" xfId="0" applyNumberFormat="1" applyFont="1" applyFill="1" applyBorder="1" applyAlignment="1">
      <alignment horizontal="center" wrapText="1"/>
    </xf>
    <xf numFmtId="4" fontId="9" fillId="0" borderId="28" xfId="0" applyNumberFormat="1" applyFont="1" applyFill="1" applyBorder="1" applyAlignment="1">
      <alignment horizontal="center" vertical="top" shrinkToFit="1"/>
    </xf>
    <xf numFmtId="0" fontId="6" fillId="5" borderId="3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wrapText="1"/>
    </xf>
    <xf numFmtId="43" fontId="7" fillId="5" borderId="28" xfId="9" applyFont="1" applyFill="1" applyBorder="1" applyAlignment="1">
      <alignment horizontal="center" wrapText="1"/>
    </xf>
    <xf numFmtId="0" fontId="7" fillId="5" borderId="28" xfId="0" applyFont="1" applyFill="1" applyBorder="1" applyAlignment="1">
      <alignment horizontal="center" wrapText="1"/>
    </xf>
    <xf numFmtId="4" fontId="7" fillId="5" borderId="3" xfId="0" applyNumberFormat="1" applyFont="1" applyFill="1" applyBorder="1" applyAlignment="1">
      <alignment horizontal="center" wrapText="1"/>
    </xf>
    <xf numFmtId="4" fontId="7" fillId="5" borderId="29" xfId="0" applyNumberFormat="1" applyFont="1" applyFill="1" applyBorder="1" applyAlignment="1">
      <alignment horizontal="center" wrapText="1"/>
    </xf>
    <xf numFmtId="4" fontId="7" fillId="0" borderId="0" xfId="5" applyNumberFormat="1" applyFont="1" applyFill="1" applyBorder="1" applyAlignment="1">
      <alignment horizontal="center"/>
    </xf>
    <xf numFmtId="4" fontId="9" fillId="0" borderId="3" xfId="0" applyNumberFormat="1" applyFont="1" applyFill="1" applyBorder="1" applyAlignment="1">
      <alignment horizontal="center" vertical="top" shrinkToFit="1"/>
    </xf>
    <xf numFmtId="0" fontId="6" fillId="4" borderId="6" xfId="0" applyFont="1" applyFill="1" applyBorder="1" applyAlignment="1">
      <alignment horizontal="center" vertical="top" wrapText="1"/>
    </xf>
    <xf numFmtId="0" fontId="6" fillId="4" borderId="18" xfId="0" applyFont="1" applyFill="1" applyBorder="1" applyAlignment="1">
      <alignment horizontal="center" vertical="top" wrapText="1"/>
    </xf>
    <xf numFmtId="43" fontId="6" fillId="4" borderId="28" xfId="9" applyFont="1" applyFill="1" applyBorder="1" applyAlignment="1">
      <alignment horizontal="center" vertical="top" wrapText="1"/>
    </xf>
    <xf numFmtId="0" fontId="6" fillId="4" borderId="28" xfId="0" applyFont="1" applyFill="1" applyBorder="1" applyAlignment="1">
      <alignment horizontal="center" vertical="top" wrapText="1"/>
    </xf>
    <xf numFmtId="4" fontId="6" fillId="4" borderId="7" xfId="0" applyNumberFormat="1" applyFont="1" applyFill="1" applyBorder="1" applyAlignment="1">
      <alignment horizontal="center" vertical="top" wrapText="1"/>
    </xf>
    <xf numFmtId="4" fontId="6" fillId="4" borderId="31" xfId="0" applyNumberFormat="1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6" fillId="5" borderId="18" xfId="0" applyFont="1" applyFill="1" applyBorder="1" applyAlignment="1">
      <alignment horizontal="center" vertical="top" wrapText="1"/>
    </xf>
    <xf numFmtId="43" fontId="6" fillId="5" borderId="28" xfId="9" applyFont="1" applyFill="1" applyBorder="1" applyAlignment="1">
      <alignment horizontal="center" vertical="top" wrapText="1"/>
    </xf>
    <xf numFmtId="0" fontId="6" fillId="5" borderId="28" xfId="0" applyFont="1" applyFill="1" applyBorder="1" applyAlignment="1">
      <alignment horizontal="center" vertical="top" wrapText="1"/>
    </xf>
    <xf numFmtId="4" fontId="6" fillId="5" borderId="7" xfId="0" applyNumberFormat="1" applyFont="1" applyFill="1" applyBorder="1" applyAlignment="1">
      <alignment horizontal="center" vertical="top" wrapText="1"/>
    </xf>
    <xf numFmtId="4" fontId="6" fillId="5" borderId="31" xfId="0" applyNumberFormat="1" applyFont="1" applyFill="1" applyBorder="1" applyAlignment="1">
      <alignment horizontal="center" vertical="top" wrapText="1"/>
    </xf>
    <xf numFmtId="4" fontId="9" fillId="0" borderId="29" xfId="0" applyNumberFormat="1" applyFont="1" applyFill="1" applyBorder="1" applyAlignment="1">
      <alignment horizontal="center" vertical="top" shrinkToFit="1"/>
    </xf>
    <xf numFmtId="4" fontId="9" fillId="0" borderId="7" xfId="0" applyNumberFormat="1" applyFont="1" applyFill="1" applyBorder="1" applyAlignment="1">
      <alignment horizontal="center" vertical="top" shrinkToFit="1"/>
    </xf>
    <xf numFmtId="4" fontId="7" fillId="4" borderId="7" xfId="0" applyNumberFormat="1" applyFont="1" applyFill="1" applyBorder="1" applyAlignment="1">
      <alignment horizontal="center" wrapText="1"/>
    </xf>
    <xf numFmtId="4" fontId="7" fillId="4" borderId="31" xfId="0" applyNumberFormat="1" applyFont="1" applyFill="1" applyBorder="1" applyAlignment="1">
      <alignment horizontal="center" wrapText="1"/>
    </xf>
    <xf numFmtId="4" fontId="9" fillId="0" borderId="31" xfId="0" applyNumberFormat="1" applyFont="1" applyFill="1" applyBorder="1" applyAlignment="1">
      <alignment horizontal="center" vertical="top" shrinkToFit="1"/>
    </xf>
    <xf numFmtId="2" fontId="9" fillId="0" borderId="33" xfId="0" applyNumberFormat="1" applyFont="1" applyFill="1" applyBorder="1" applyAlignment="1">
      <alignment horizontal="center" vertical="top" shrinkToFit="1"/>
    </xf>
    <xf numFmtId="4" fontId="9" fillId="0" borderId="34" xfId="0" applyNumberFormat="1" applyFont="1" applyFill="1" applyBorder="1" applyAlignment="1">
      <alignment horizontal="center" vertical="top" shrinkToFit="1"/>
    </xf>
    <xf numFmtId="4" fontId="9" fillId="0" borderId="35" xfId="0" applyNumberFormat="1" applyFont="1" applyFill="1" applyBorder="1" applyAlignment="1">
      <alignment horizontal="center" vertical="top" shrinkToFit="1"/>
    </xf>
    <xf numFmtId="0" fontId="10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4" fontId="20" fillId="2" borderId="9" xfId="0" applyNumberFormat="1" applyFont="1" applyFill="1" applyBorder="1" applyAlignment="1">
      <alignment horizontal="center" vertical="center" wrapText="1"/>
    </xf>
    <xf numFmtId="4" fontId="21" fillId="2" borderId="10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" fontId="14" fillId="0" borderId="23" xfId="0" applyNumberFormat="1" applyFont="1" applyBorder="1" applyAlignment="1">
      <alignment horizontal="center" vertical="center" wrapText="1"/>
    </xf>
    <xf numFmtId="10" fontId="15" fillId="0" borderId="12" xfId="6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" fontId="14" fillId="0" borderId="24" xfId="0" applyNumberFormat="1" applyFont="1" applyBorder="1" applyAlignment="1">
      <alignment horizontal="center" vertical="center" wrapText="1"/>
    </xf>
    <xf numFmtId="10" fontId="15" fillId="0" borderId="15" xfId="6" applyNumberFormat="1" applyFont="1" applyBorder="1" applyAlignment="1">
      <alignment horizontal="center" vertical="center" wrapText="1"/>
    </xf>
    <xf numFmtId="4" fontId="13" fillId="0" borderId="16" xfId="0" applyNumberFormat="1" applyFont="1" applyBorder="1" applyAlignment="1">
      <alignment horizontal="center" vertical="center" wrapText="1"/>
    </xf>
    <xf numFmtId="4" fontId="22" fillId="2" borderId="10" xfId="0" applyNumberFormat="1" applyFont="1" applyFill="1" applyBorder="1" applyAlignment="1">
      <alignment horizontal="center" vertical="center" wrapText="1"/>
    </xf>
    <xf numFmtId="4" fontId="13" fillId="0" borderId="16" xfId="0" applyNumberFormat="1" applyFont="1" applyBorder="1" applyAlignment="1">
      <alignment horizontal="left" vertical="center" wrapText="1"/>
    </xf>
  </cellXfs>
  <cellStyles count="15">
    <cellStyle name="Cancel" xfId="10" xr:uid="{A8F3C52D-FAED-4432-9979-31AFC62CAA6C}"/>
    <cellStyle name="Millares" xfId="9" builtinId="3"/>
    <cellStyle name="Millares 16 3" xfId="4" xr:uid="{493BADD7-F1C0-4658-858B-A56A2467BAD4}"/>
    <cellStyle name="Millares 2" xfId="11" xr:uid="{59DB91C2-E20C-48C2-A868-6EC64A277A7E}"/>
    <cellStyle name="Millares 2 3" xfId="12" xr:uid="{390A2A5C-4CC1-4BA2-9BC5-BA2CEC53BAB6}"/>
    <cellStyle name="Millares 3" xfId="14" xr:uid="{BF48D3FB-90B2-4CF6-81DD-5F98660ADAAB}"/>
    <cellStyle name="Normal" xfId="0" builtinId="0"/>
    <cellStyle name="Normal 10 10" xfId="7" xr:uid="{41950672-323C-493C-877C-A0DFD1C0C8E9}"/>
    <cellStyle name="Normal 151" xfId="1" xr:uid="{305D870B-E5C3-4B42-95E1-DC2605162A0B}"/>
    <cellStyle name="Normal 158" xfId="2" xr:uid="{037658F1-80DB-4E45-BA4D-098970689149}"/>
    <cellStyle name="Normal 158 2" xfId="3" xr:uid="{9799F984-237E-4329-A9A8-1926EABDCF8E}"/>
    <cellStyle name="Normal 2 2 2" xfId="5" xr:uid="{0AC51866-E85F-47A3-B05C-48FA5A7EF408}"/>
    <cellStyle name="Normal 2 3" xfId="8" xr:uid="{D8E5CA74-B9E1-4DF5-A79E-DD1E518AE115}"/>
    <cellStyle name="Porcentaje 10" xfId="6" xr:uid="{CE3EF1F6-B40E-4951-B0D2-C9857E277DFA}"/>
    <cellStyle name="Porcentual 2" xfId="13" xr:uid="{A310AAF1-42A3-4244-859A-4D723D303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1929353</xdr:colOff>
      <xdr:row>0</xdr:row>
      <xdr:rowOff>126830</xdr:rowOff>
    </xdr:from>
    <xdr:to>
      <xdr:col>8</xdr:col>
      <xdr:colOff>2949482</xdr:colOff>
      <xdr:row>3</xdr:row>
      <xdr:rowOff>44824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3E2F0A-D902-410F-9D13-22624E63D3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11548482" y="126830"/>
          <a:ext cx="1020129" cy="428982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0</xdr:row>
      <xdr:rowOff>116869</xdr:rowOff>
    </xdr:from>
    <xdr:to>
      <xdr:col>1</xdr:col>
      <xdr:colOff>618564</xdr:colOff>
      <xdr:row>3</xdr:row>
      <xdr:rowOff>17930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CF7F4D4F-8981-44A1-8B74-D53CA082138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116869"/>
          <a:ext cx="719897" cy="4120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ILVA/Desktop/INFORMACI&#211;N%20PARA%20CIBELY/2-PLANILLA_METRADOS/2-PLANILLAS_METRADOS/EJEMPLO%20MOVIMIENTO%20TIERRAS/2-%20Metrado%20Mov-Tierr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EVAL"/>
      <sheetName val="Resumen anual"/>
      <sheetName val="Piso Tecnico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borrador"/>
      <sheetName val="EXPLAN. DESVIOS"/>
      <sheetName val="CLASIF. MAT. DESVIOS"/>
      <sheetName val="CLASIF. MATERIAL"/>
      <sheetName val="EXPLAN. VIA PRINCIPAL"/>
      <sheetName val="ANALISIS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Insumos"/>
      <sheetName val="Rangos"/>
      <sheetName val="FórmulaPolinómica"/>
      <sheetName val="Planificacion"/>
      <sheetName val="FLUOR-AAQSA"/>
      <sheetName val="Hoja3"/>
      <sheetName val="PLANEADO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VALORIZACION 10"/>
      <sheetName val="Plan de Fases-Subfases"/>
      <sheetName val="Tablas"/>
      <sheetName val="Hoja1"/>
      <sheetName val="CAPATAZ"/>
      <sheetName val="Datos - F1,F2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F-002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avimentos"/>
      <sheetName val="PLANILLA-MET"/>
      <sheetName val="Liebman 134"/>
      <sheetName val="Anx 1 Nota 4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509-509A TMC36&quot;"/>
      <sheetName val="510 TMC36&quot;"/>
      <sheetName val="MONTAJE TUBERIA Y SOPORTES"/>
      <sheetName val="Tipo de Cambio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SERVICIOS A OBRA 195"/>
      <sheetName val="3_INPUT_ACT"/>
      <sheetName val="Val Nº11"/>
      <sheetName val="CAOV_Met"/>
      <sheetName val="Adel-Materiales"/>
      <sheetName val="Polinom01"/>
      <sheetName val="Reajuste"/>
      <sheetName val="VARIABLES"/>
      <sheetName val="FlujoTJ"/>
      <sheetName val="08"/>
      <sheetName val="01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antidad"/>
      <sheetName val="Jorge1"/>
      <sheetName val="Jorge2"/>
      <sheetName val="DATOS 3"/>
      <sheetName val="Nudo 1"/>
      <sheetName val="Avance_Resumen2"/>
      <sheetName val="2019"/>
      <sheetName val="2020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heet1"/>
      <sheetName val="Panel de Control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>
        <row r="9">
          <cell r="H9">
            <v>0.90469999999999995</v>
          </cell>
        </row>
      </sheetData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 refreshError="1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/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/>
      <sheetData sheetId="314">
        <row r="9">
          <cell r="H9">
            <v>0.90469999999999995</v>
          </cell>
        </row>
      </sheetData>
      <sheetData sheetId="315"/>
      <sheetData sheetId="316" refreshError="1"/>
      <sheetData sheetId="317" refreshError="1"/>
      <sheetData sheetId="318" refreshError="1"/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/>
      <sheetData sheetId="425">
        <row r="9">
          <cell r="H9">
            <v>0.90469999999999995</v>
          </cell>
        </row>
      </sheetData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 refreshError="1"/>
      <sheetData sheetId="487" refreshError="1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782F-8A88-462B-87F2-EE05EA1E7258}">
  <sheetPr>
    <tabColor theme="4"/>
    <pageSetUpPr fitToPage="1"/>
  </sheetPr>
  <dimension ref="A1:K134"/>
  <sheetViews>
    <sheetView showGridLines="0" tabSelected="1" zoomScale="85" zoomScaleNormal="85" workbookViewId="0">
      <selection activeCell="I7" sqref="I7:I128"/>
    </sheetView>
  </sheetViews>
  <sheetFormatPr baseColWidth="10" defaultColWidth="11.44140625" defaultRowHeight="13.2" x14ac:dyDescent="0.25"/>
  <cols>
    <col min="1" max="1" width="3.6640625" customWidth="1"/>
    <col min="2" max="2" width="12.5546875" customWidth="1"/>
    <col min="3" max="3" width="61.77734375" customWidth="1"/>
    <col min="4" max="4" width="9.5546875" bestFit="1" customWidth="1"/>
    <col min="5" max="5" width="10.88671875" customWidth="1"/>
    <col min="6" max="6" width="11.33203125" bestFit="1" customWidth="1"/>
    <col min="7" max="7" width="13.6640625" bestFit="1" customWidth="1"/>
    <col min="8" max="8" width="16.6640625" bestFit="1" customWidth="1"/>
    <col min="9" max="9" width="43.6640625" customWidth="1"/>
    <col min="11" max="11" width="15" bestFit="1" customWidth="1"/>
  </cols>
  <sheetData>
    <row r="1" spans="2:10" x14ac:dyDescent="0.25">
      <c r="B1" s="1"/>
      <c r="C1" s="2"/>
      <c r="D1" s="2"/>
      <c r="E1" s="2"/>
      <c r="F1" s="2"/>
      <c r="G1" s="2"/>
      <c r="H1" s="2"/>
      <c r="I1" s="2"/>
    </row>
    <row r="2" spans="2:10" x14ac:dyDescent="0.25">
      <c r="B2" s="3"/>
      <c r="C2" s="4"/>
      <c r="D2" s="4"/>
      <c r="E2" s="4"/>
      <c r="F2" s="4"/>
      <c r="G2" s="4"/>
      <c r="H2" s="4"/>
      <c r="I2" s="4"/>
    </row>
    <row r="3" spans="2:10" x14ac:dyDescent="0.25">
      <c r="B3" s="28" t="s">
        <v>0</v>
      </c>
      <c r="C3" s="28"/>
      <c r="D3" s="28"/>
      <c r="E3" s="28"/>
      <c r="F3" s="28"/>
      <c r="G3" s="28"/>
      <c r="H3" s="28"/>
      <c r="I3" s="11"/>
    </row>
    <row r="4" spans="2:10" ht="13.8" thickBot="1" x14ac:dyDescent="0.3">
      <c r="B4" s="28" t="s">
        <v>1</v>
      </c>
      <c r="C4" s="28"/>
      <c r="D4" s="28"/>
      <c r="E4" s="28"/>
      <c r="F4" s="28"/>
      <c r="G4" s="28"/>
      <c r="H4" s="28"/>
      <c r="I4" s="11"/>
    </row>
    <row r="5" spans="2:10" ht="69" x14ac:dyDescent="0.25">
      <c r="B5" s="3"/>
      <c r="C5" s="5"/>
      <c r="D5" s="5"/>
      <c r="E5" s="26" t="s">
        <v>215</v>
      </c>
      <c r="F5" s="29" t="s">
        <v>231</v>
      </c>
      <c r="G5" s="30"/>
      <c r="H5" s="31"/>
      <c r="I5" s="27" t="s">
        <v>233</v>
      </c>
      <c r="J5" s="21"/>
    </row>
    <row r="6" spans="2:10" ht="13.8" x14ac:dyDescent="0.25">
      <c r="B6" s="32" t="s">
        <v>2</v>
      </c>
      <c r="C6" s="33" t="s">
        <v>3</v>
      </c>
      <c r="D6" s="34" t="s">
        <v>4</v>
      </c>
      <c r="E6" s="35" t="s">
        <v>5</v>
      </c>
      <c r="F6" s="36" t="s">
        <v>5</v>
      </c>
      <c r="G6" s="37" t="s">
        <v>6</v>
      </c>
      <c r="H6" s="37" t="s">
        <v>7</v>
      </c>
      <c r="I6" s="6"/>
      <c r="J6" s="21"/>
    </row>
    <row r="7" spans="2:10" ht="13.8" x14ac:dyDescent="0.3">
      <c r="B7" s="38" t="s">
        <v>8</v>
      </c>
      <c r="C7" s="38" t="s">
        <v>9</v>
      </c>
      <c r="D7" s="39"/>
      <c r="E7" s="40"/>
      <c r="F7" s="40"/>
      <c r="G7" s="41"/>
      <c r="H7" s="42"/>
      <c r="I7" s="20"/>
    </row>
    <row r="8" spans="2:10" ht="13.8" x14ac:dyDescent="0.3">
      <c r="B8" s="43">
        <v>100</v>
      </c>
      <c r="C8" s="43" t="s">
        <v>10</v>
      </c>
      <c r="D8" s="44"/>
      <c r="E8" s="45"/>
      <c r="F8" s="45"/>
      <c r="G8" s="46"/>
      <c r="H8" s="47">
        <f>SUM(H9:H10)</f>
        <v>1226214.92</v>
      </c>
      <c r="I8" s="22"/>
    </row>
    <row r="9" spans="2:10" ht="12.75" customHeight="1" x14ac:dyDescent="0.3">
      <c r="B9" s="48" t="s">
        <v>11</v>
      </c>
      <c r="C9" s="48" t="s">
        <v>12</v>
      </c>
      <c r="D9" s="12" t="s">
        <v>13</v>
      </c>
      <c r="E9" s="17">
        <v>1</v>
      </c>
      <c r="F9" s="49">
        <v>1</v>
      </c>
      <c r="G9" s="50">
        <v>1680.48</v>
      </c>
      <c r="H9" s="51">
        <f>ROUND(F9*G9,2)</f>
        <v>1680.48</v>
      </c>
      <c r="I9" s="23" t="s">
        <v>218</v>
      </c>
    </row>
    <row r="10" spans="2:10" ht="41.4" x14ac:dyDescent="0.3">
      <c r="B10" s="48" t="s">
        <v>14</v>
      </c>
      <c r="C10" s="48" t="s">
        <v>15</v>
      </c>
      <c r="D10" s="12" t="s">
        <v>16</v>
      </c>
      <c r="E10" s="17">
        <v>1</v>
      </c>
      <c r="F10" s="49">
        <v>1</v>
      </c>
      <c r="G10" s="50">
        <v>1224534.44</v>
      </c>
      <c r="H10" s="51">
        <f>ROUND(F10*G10,2)</f>
        <v>1224534.44</v>
      </c>
      <c r="I10" s="25" t="s">
        <v>219</v>
      </c>
    </row>
    <row r="11" spans="2:10" ht="13.8" x14ac:dyDescent="0.3">
      <c r="B11" s="43">
        <v>200</v>
      </c>
      <c r="C11" s="43" t="s">
        <v>17</v>
      </c>
      <c r="D11" s="44"/>
      <c r="E11" s="52"/>
      <c r="F11" s="45"/>
      <c r="G11" s="46"/>
      <c r="H11" s="47">
        <f>SUM(H12:H17)</f>
        <v>4599703.12</v>
      </c>
      <c r="I11" s="22"/>
    </row>
    <row r="12" spans="2:10" ht="13.8" x14ac:dyDescent="0.3">
      <c r="B12" s="48" t="s">
        <v>18</v>
      </c>
      <c r="C12" s="48" t="s">
        <v>19</v>
      </c>
      <c r="D12" s="12" t="s">
        <v>16</v>
      </c>
      <c r="E12" s="17">
        <v>1</v>
      </c>
      <c r="F12" s="49">
        <v>1</v>
      </c>
      <c r="G12" s="50">
        <v>841540.6</v>
      </c>
      <c r="H12" s="51">
        <f>ROUND(F12*G12,2)</f>
        <v>841540.6</v>
      </c>
      <c r="I12" s="25" t="s">
        <v>218</v>
      </c>
    </row>
    <row r="13" spans="2:10" ht="13.8" x14ac:dyDescent="0.3">
      <c r="B13" s="48" t="s">
        <v>20</v>
      </c>
      <c r="C13" s="48" t="s">
        <v>21</v>
      </c>
      <c r="D13" s="12" t="s">
        <v>22</v>
      </c>
      <c r="E13" s="17">
        <v>28.87</v>
      </c>
      <c r="F13" s="49">
        <v>28.87</v>
      </c>
      <c r="G13" s="50">
        <v>2927.4</v>
      </c>
      <c r="H13" s="51">
        <f t="shared" ref="H13:H17" si="0">ROUND(F13*G13,2)</f>
        <v>84514.04</v>
      </c>
      <c r="I13" s="25" t="s">
        <v>218</v>
      </c>
    </row>
    <row r="14" spans="2:10" ht="13.8" x14ac:dyDescent="0.3">
      <c r="B14" s="48" t="s">
        <v>23</v>
      </c>
      <c r="C14" s="48" t="s">
        <v>24</v>
      </c>
      <c r="D14" s="12" t="s">
        <v>25</v>
      </c>
      <c r="E14" s="17">
        <v>14</v>
      </c>
      <c r="F14" s="49">
        <v>14</v>
      </c>
      <c r="G14" s="50">
        <v>66309.649999999994</v>
      </c>
      <c r="H14" s="51">
        <f t="shared" si="0"/>
        <v>928335.1</v>
      </c>
      <c r="I14" s="25" t="s">
        <v>218</v>
      </c>
    </row>
    <row r="15" spans="2:10" ht="41.4" x14ac:dyDescent="0.3">
      <c r="B15" s="48" t="s">
        <v>26</v>
      </c>
      <c r="C15" s="48" t="s">
        <v>27</v>
      </c>
      <c r="D15" s="12" t="s">
        <v>28</v>
      </c>
      <c r="E15" s="17">
        <v>11.81</v>
      </c>
      <c r="F15" s="49">
        <v>11.81</v>
      </c>
      <c r="G15" s="50">
        <v>71601.070000000007</v>
      </c>
      <c r="H15" s="51">
        <f t="shared" si="0"/>
        <v>845608.64</v>
      </c>
      <c r="I15" s="25" t="s">
        <v>221</v>
      </c>
    </row>
    <row r="16" spans="2:10" ht="55.2" x14ac:dyDescent="0.3">
      <c r="B16" s="48" t="s">
        <v>29</v>
      </c>
      <c r="C16" s="48" t="s">
        <v>30</v>
      </c>
      <c r="D16" s="12" t="s">
        <v>31</v>
      </c>
      <c r="E16" s="17">
        <v>8640</v>
      </c>
      <c r="F16" s="49">
        <v>8640</v>
      </c>
      <c r="G16" s="50">
        <v>15.93</v>
      </c>
      <c r="H16" s="51">
        <f t="shared" si="0"/>
        <v>137635.20000000001</v>
      </c>
      <c r="I16" s="25" t="s">
        <v>220</v>
      </c>
    </row>
    <row r="17" spans="1:9" ht="41.4" x14ac:dyDescent="0.3">
      <c r="B17" s="53" t="s">
        <v>32</v>
      </c>
      <c r="C17" s="54" t="s">
        <v>33</v>
      </c>
      <c r="D17" s="13" t="s">
        <v>25</v>
      </c>
      <c r="E17" s="17">
        <v>14</v>
      </c>
      <c r="F17" s="55">
        <v>14</v>
      </c>
      <c r="G17" s="50">
        <v>125862.11</v>
      </c>
      <c r="H17" s="51">
        <f t="shared" si="0"/>
        <v>1762069.54</v>
      </c>
      <c r="I17" s="25" t="s">
        <v>221</v>
      </c>
    </row>
    <row r="18" spans="1:9" ht="13.8" x14ac:dyDescent="0.3">
      <c r="B18" s="43">
        <v>300</v>
      </c>
      <c r="C18" s="43" t="s">
        <v>34</v>
      </c>
      <c r="D18" s="44"/>
      <c r="E18" s="52"/>
      <c r="F18" s="56"/>
      <c r="G18" s="57"/>
      <c r="H18" s="58">
        <f>SUM(H19:H21)</f>
        <v>18061683.07</v>
      </c>
      <c r="I18" s="25"/>
    </row>
    <row r="19" spans="1:9" ht="41.4" x14ac:dyDescent="0.3">
      <c r="B19" s="48" t="s">
        <v>35</v>
      </c>
      <c r="C19" s="48" t="s">
        <v>36</v>
      </c>
      <c r="D19" s="12" t="s">
        <v>31</v>
      </c>
      <c r="E19" s="17">
        <v>145612.51999999999</v>
      </c>
      <c r="F19" s="59">
        <v>145612.51999999999</v>
      </c>
      <c r="G19" s="50">
        <v>39.17</v>
      </c>
      <c r="H19" s="51">
        <f t="shared" ref="H19:H21" si="1">ROUND(F19*G19,2)</f>
        <v>5703642.4100000001</v>
      </c>
      <c r="I19" s="25" t="s">
        <v>221</v>
      </c>
    </row>
    <row r="20" spans="1:9" ht="41.4" x14ac:dyDescent="0.3">
      <c r="B20" s="48" t="s">
        <v>37</v>
      </c>
      <c r="C20" s="48" t="s">
        <v>38</v>
      </c>
      <c r="D20" s="12" t="s">
        <v>31</v>
      </c>
      <c r="E20" s="17">
        <v>28644.77</v>
      </c>
      <c r="F20" s="59">
        <v>28644.77</v>
      </c>
      <c r="G20" s="50">
        <v>60.42</v>
      </c>
      <c r="H20" s="51">
        <f t="shared" si="1"/>
        <v>1730717</v>
      </c>
      <c r="I20" s="25" t="s">
        <v>221</v>
      </c>
    </row>
    <row r="21" spans="1:9" ht="41.4" x14ac:dyDescent="0.3">
      <c r="B21" s="48" t="s">
        <v>39</v>
      </c>
      <c r="C21" s="48" t="s">
        <v>40</v>
      </c>
      <c r="D21" s="12" t="s">
        <v>31</v>
      </c>
      <c r="E21" s="17">
        <v>426628.81</v>
      </c>
      <c r="F21" s="49">
        <v>426628.81</v>
      </c>
      <c r="G21" s="50">
        <v>24.91</v>
      </c>
      <c r="H21" s="51">
        <f t="shared" si="1"/>
        <v>10627323.66</v>
      </c>
      <c r="I21" s="25" t="s">
        <v>221</v>
      </c>
    </row>
    <row r="22" spans="1:9" ht="13.8" x14ac:dyDescent="0.3">
      <c r="B22" s="43">
        <v>400</v>
      </c>
      <c r="C22" s="43" t="s">
        <v>41</v>
      </c>
      <c r="D22" s="44"/>
      <c r="E22" s="52"/>
      <c r="F22" s="56"/>
      <c r="G22" s="57"/>
      <c r="H22" s="58">
        <f>SUM(H23:H55)</f>
        <v>33285159.879999999</v>
      </c>
      <c r="I22" s="25"/>
    </row>
    <row r="23" spans="1:9" ht="13.8" x14ac:dyDescent="0.3">
      <c r="B23" s="60" t="s">
        <v>42</v>
      </c>
      <c r="C23" s="60" t="s">
        <v>43</v>
      </c>
      <c r="D23" s="61"/>
      <c r="E23" s="62"/>
      <c r="F23" s="63"/>
      <c r="G23" s="64"/>
      <c r="H23" s="65"/>
      <c r="I23" s="25"/>
    </row>
    <row r="24" spans="1:9" ht="41.4" x14ac:dyDescent="0.3">
      <c r="A24" s="7"/>
      <c r="B24" s="48" t="s">
        <v>44</v>
      </c>
      <c r="C24" s="48" t="s">
        <v>45</v>
      </c>
      <c r="D24" s="12" t="s">
        <v>46</v>
      </c>
      <c r="E24" s="17">
        <v>29.09</v>
      </c>
      <c r="F24" s="49">
        <v>29.09</v>
      </c>
      <c r="G24" s="50">
        <v>11179.02</v>
      </c>
      <c r="H24" s="51">
        <f t="shared" ref="H24:H66" si="2">ROUND(F24*G24,2)</f>
        <v>325197.69</v>
      </c>
      <c r="I24" s="25" t="s">
        <v>221</v>
      </c>
    </row>
    <row r="25" spans="1:9" ht="12.75" customHeight="1" x14ac:dyDescent="0.3">
      <c r="A25" s="7"/>
      <c r="B25" s="48" t="s">
        <v>47</v>
      </c>
      <c r="C25" s="48" t="s">
        <v>48</v>
      </c>
      <c r="D25" s="12" t="s">
        <v>31</v>
      </c>
      <c r="E25" s="17">
        <v>168704.1</v>
      </c>
      <c r="F25" s="59">
        <v>168704.1</v>
      </c>
      <c r="G25" s="50">
        <v>7.52</v>
      </c>
      <c r="H25" s="51">
        <f t="shared" si="2"/>
        <v>1268654.83</v>
      </c>
      <c r="I25" s="25" t="s">
        <v>220</v>
      </c>
    </row>
    <row r="26" spans="1:9" ht="13.8" x14ac:dyDescent="0.3">
      <c r="B26" s="48" t="s">
        <v>49</v>
      </c>
      <c r="C26" s="48" t="s">
        <v>50</v>
      </c>
      <c r="D26" s="12" t="s">
        <v>31</v>
      </c>
      <c r="E26" s="17">
        <v>1721.47</v>
      </c>
      <c r="F26" s="49">
        <v>1721.47</v>
      </c>
      <c r="G26" s="50">
        <v>18.489999999999998</v>
      </c>
      <c r="H26" s="51">
        <f t="shared" si="2"/>
        <v>31829.98</v>
      </c>
      <c r="I26" s="25" t="s">
        <v>218</v>
      </c>
    </row>
    <row r="27" spans="1:9" ht="55.2" x14ac:dyDescent="0.3">
      <c r="A27" s="7"/>
      <c r="B27" s="48" t="s">
        <v>51</v>
      </c>
      <c r="C27" s="48" t="s">
        <v>52</v>
      </c>
      <c r="D27" s="12" t="s">
        <v>31</v>
      </c>
      <c r="E27" s="17">
        <v>1721.47</v>
      </c>
      <c r="F27" s="49">
        <v>1721.47</v>
      </c>
      <c r="G27" s="50">
        <v>117.42</v>
      </c>
      <c r="H27" s="51">
        <f t="shared" si="2"/>
        <v>202135.01</v>
      </c>
      <c r="I27" s="25" t="s">
        <v>222</v>
      </c>
    </row>
    <row r="28" spans="1:9" ht="41.4" x14ac:dyDescent="0.3">
      <c r="B28" s="48" t="s">
        <v>53</v>
      </c>
      <c r="C28" s="48" t="s">
        <v>54</v>
      </c>
      <c r="D28" s="12" t="s">
        <v>31</v>
      </c>
      <c r="E28" s="17">
        <v>235965.98</v>
      </c>
      <c r="F28" s="59">
        <v>235965.98</v>
      </c>
      <c r="G28" s="50">
        <v>12.16</v>
      </c>
      <c r="H28" s="51">
        <f t="shared" si="2"/>
        <v>2869346.32</v>
      </c>
      <c r="I28" s="25" t="s">
        <v>221</v>
      </c>
    </row>
    <row r="29" spans="1:9" ht="41.4" x14ac:dyDescent="0.3">
      <c r="B29" s="48" t="s">
        <v>55</v>
      </c>
      <c r="C29" s="48" t="s">
        <v>56</v>
      </c>
      <c r="D29" s="12" t="s">
        <v>31</v>
      </c>
      <c r="E29" s="17">
        <v>516182.57</v>
      </c>
      <c r="F29" s="59">
        <v>516182.57</v>
      </c>
      <c r="G29" s="50">
        <v>14.56</v>
      </c>
      <c r="H29" s="51">
        <f t="shared" si="2"/>
        <v>7515618.2199999997</v>
      </c>
      <c r="I29" s="25" t="s">
        <v>221</v>
      </c>
    </row>
    <row r="30" spans="1:9" ht="41.4" x14ac:dyDescent="0.3">
      <c r="B30" s="48" t="s">
        <v>57</v>
      </c>
      <c r="C30" s="48" t="s">
        <v>58</v>
      </c>
      <c r="D30" s="12" t="s">
        <v>31</v>
      </c>
      <c r="E30" s="17">
        <v>46969.63</v>
      </c>
      <c r="F30" s="59">
        <v>46969.63</v>
      </c>
      <c r="G30" s="50">
        <v>43.1</v>
      </c>
      <c r="H30" s="51">
        <f t="shared" si="2"/>
        <v>2024391.05</v>
      </c>
      <c r="I30" s="25" t="s">
        <v>221</v>
      </c>
    </row>
    <row r="31" spans="1:9" ht="41.4" x14ac:dyDescent="0.3">
      <c r="B31" s="48" t="s">
        <v>59</v>
      </c>
      <c r="C31" s="48" t="s">
        <v>60</v>
      </c>
      <c r="D31" s="12" t="s">
        <v>31</v>
      </c>
      <c r="E31" s="17">
        <v>52484.42</v>
      </c>
      <c r="F31" s="59">
        <v>52484.42</v>
      </c>
      <c r="G31" s="50">
        <v>43.1</v>
      </c>
      <c r="H31" s="51">
        <f t="shared" si="2"/>
        <v>2262078.5</v>
      </c>
      <c r="I31" s="25" t="s">
        <v>221</v>
      </c>
    </row>
    <row r="32" spans="1:9" ht="41.4" x14ac:dyDescent="0.3">
      <c r="B32" s="48" t="s">
        <v>61</v>
      </c>
      <c r="C32" s="48" t="s">
        <v>62</v>
      </c>
      <c r="D32" s="12" t="s">
        <v>31</v>
      </c>
      <c r="E32" s="17">
        <v>27974.18</v>
      </c>
      <c r="F32" s="59">
        <v>27974.18</v>
      </c>
      <c r="G32" s="50">
        <v>19.420000000000002</v>
      </c>
      <c r="H32" s="51">
        <f t="shared" si="2"/>
        <v>543258.57999999996</v>
      </c>
      <c r="I32" s="25" t="s">
        <v>221</v>
      </c>
    </row>
    <row r="33" spans="2:9" ht="41.4" x14ac:dyDescent="0.3">
      <c r="B33" s="48" t="s">
        <v>63</v>
      </c>
      <c r="C33" s="48" t="s">
        <v>64</v>
      </c>
      <c r="D33" s="12" t="s">
        <v>31</v>
      </c>
      <c r="E33" s="17">
        <v>47202.54</v>
      </c>
      <c r="F33" s="59">
        <v>47202.54</v>
      </c>
      <c r="G33" s="50">
        <v>19.420000000000002</v>
      </c>
      <c r="H33" s="51">
        <f t="shared" si="2"/>
        <v>916673.33</v>
      </c>
      <c r="I33" s="25" t="s">
        <v>221</v>
      </c>
    </row>
    <row r="34" spans="2:9" ht="41.4" x14ac:dyDescent="0.3">
      <c r="B34" s="48" t="s">
        <v>65</v>
      </c>
      <c r="C34" s="48" t="s">
        <v>66</v>
      </c>
      <c r="D34" s="12" t="s">
        <v>31</v>
      </c>
      <c r="E34" s="17">
        <v>190764.72</v>
      </c>
      <c r="F34" s="59">
        <v>190764.72</v>
      </c>
      <c r="G34" s="50">
        <v>12.46</v>
      </c>
      <c r="H34" s="51">
        <f t="shared" si="2"/>
        <v>2376928.41</v>
      </c>
      <c r="I34" s="25" t="s">
        <v>221</v>
      </c>
    </row>
    <row r="35" spans="2:9" ht="13.8" x14ac:dyDescent="0.3">
      <c r="B35" s="48" t="s">
        <v>67</v>
      </c>
      <c r="C35" s="48" t="s">
        <v>68</v>
      </c>
      <c r="D35" s="12" t="s">
        <v>69</v>
      </c>
      <c r="E35" s="17">
        <v>101555.27</v>
      </c>
      <c r="F35" s="59">
        <v>101555.27</v>
      </c>
      <c r="G35" s="50">
        <v>2.8</v>
      </c>
      <c r="H35" s="51">
        <f t="shared" si="2"/>
        <v>284354.76</v>
      </c>
      <c r="I35" s="25" t="s">
        <v>218</v>
      </c>
    </row>
    <row r="36" spans="2:9" ht="27.6" x14ac:dyDescent="0.3">
      <c r="B36" s="48" t="s">
        <v>70</v>
      </c>
      <c r="C36" s="48" t="s">
        <v>71</v>
      </c>
      <c r="D36" s="12" t="s">
        <v>31</v>
      </c>
      <c r="E36" s="17">
        <v>18698.490000000002</v>
      </c>
      <c r="F36" s="49">
        <v>18698.490000000002</v>
      </c>
      <c r="G36" s="50">
        <v>41.53</v>
      </c>
      <c r="H36" s="51">
        <f t="shared" si="2"/>
        <v>776548.29</v>
      </c>
      <c r="I36" s="25" t="s">
        <v>216</v>
      </c>
    </row>
    <row r="37" spans="2:9" ht="41.4" x14ac:dyDescent="0.3">
      <c r="B37" s="48" t="s">
        <v>72</v>
      </c>
      <c r="C37" s="48" t="s">
        <v>73</v>
      </c>
      <c r="D37" s="12" t="s">
        <v>74</v>
      </c>
      <c r="E37" s="17">
        <v>11810</v>
      </c>
      <c r="F37" s="59">
        <v>11810</v>
      </c>
      <c r="G37" s="50">
        <v>26.27</v>
      </c>
      <c r="H37" s="51">
        <f t="shared" si="2"/>
        <v>310248.7</v>
      </c>
      <c r="I37" s="25" t="s">
        <v>221</v>
      </c>
    </row>
    <row r="38" spans="2:9" ht="41.4" x14ac:dyDescent="0.3">
      <c r="B38" s="48" t="s">
        <v>75</v>
      </c>
      <c r="C38" s="48" t="s">
        <v>76</v>
      </c>
      <c r="D38" s="12" t="s">
        <v>69</v>
      </c>
      <c r="E38" s="17">
        <v>140560.59</v>
      </c>
      <c r="F38" s="59">
        <v>140560.59</v>
      </c>
      <c r="G38" s="50">
        <v>12.5</v>
      </c>
      <c r="H38" s="51">
        <f t="shared" si="2"/>
        <v>1757007.38</v>
      </c>
      <c r="I38" s="25" t="s">
        <v>221</v>
      </c>
    </row>
    <row r="39" spans="2:9" ht="41.4" x14ac:dyDescent="0.3">
      <c r="B39" s="48" t="s">
        <v>77</v>
      </c>
      <c r="C39" s="48" t="s">
        <v>78</v>
      </c>
      <c r="D39" s="12" t="s">
        <v>69</v>
      </c>
      <c r="E39" s="17">
        <v>123308.87</v>
      </c>
      <c r="F39" s="59">
        <v>123308.87</v>
      </c>
      <c r="G39" s="50">
        <v>8.52</v>
      </c>
      <c r="H39" s="51">
        <f t="shared" si="2"/>
        <v>1050591.57</v>
      </c>
      <c r="I39" s="25" t="s">
        <v>221</v>
      </c>
    </row>
    <row r="40" spans="2:9" ht="41.4" x14ac:dyDescent="0.3">
      <c r="B40" s="48" t="s">
        <v>79</v>
      </c>
      <c r="C40" s="48" t="s">
        <v>80</v>
      </c>
      <c r="D40" s="12" t="s">
        <v>31</v>
      </c>
      <c r="E40" s="17">
        <v>253114.51</v>
      </c>
      <c r="F40" s="59">
        <v>253114.51</v>
      </c>
      <c r="G40" s="50">
        <v>4.4000000000000004</v>
      </c>
      <c r="H40" s="51">
        <f t="shared" si="2"/>
        <v>1113703.8400000001</v>
      </c>
      <c r="I40" s="25" t="s">
        <v>221</v>
      </c>
    </row>
    <row r="41" spans="2:9" ht="41.4" x14ac:dyDescent="0.3">
      <c r="B41" s="48" t="s">
        <v>81</v>
      </c>
      <c r="C41" s="48" t="s">
        <v>82</v>
      </c>
      <c r="D41" s="12" t="s">
        <v>31</v>
      </c>
      <c r="E41" s="17">
        <v>22227.14</v>
      </c>
      <c r="F41" s="59">
        <v>22227.14</v>
      </c>
      <c r="G41" s="50">
        <v>21.27</v>
      </c>
      <c r="H41" s="51">
        <f t="shared" si="2"/>
        <v>472771.27</v>
      </c>
      <c r="I41" s="25" t="s">
        <v>221</v>
      </c>
    </row>
    <row r="42" spans="2:9" ht="41.4" x14ac:dyDescent="0.3">
      <c r="B42" s="48" t="s">
        <v>83</v>
      </c>
      <c r="C42" s="48" t="s">
        <v>84</v>
      </c>
      <c r="D42" s="12" t="s">
        <v>31</v>
      </c>
      <c r="E42" s="17">
        <v>99272.06</v>
      </c>
      <c r="F42" s="59">
        <v>99272.06</v>
      </c>
      <c r="G42" s="50">
        <v>5.38</v>
      </c>
      <c r="H42" s="51">
        <f t="shared" si="2"/>
        <v>534083.68000000005</v>
      </c>
      <c r="I42" s="25" t="s">
        <v>221</v>
      </c>
    </row>
    <row r="43" spans="2:9" ht="41.4" x14ac:dyDescent="0.3">
      <c r="B43" s="48" t="s">
        <v>85</v>
      </c>
      <c r="C43" s="48" t="s">
        <v>86</v>
      </c>
      <c r="D43" s="12" t="s">
        <v>69</v>
      </c>
      <c r="E43" s="17">
        <v>28231.97</v>
      </c>
      <c r="F43" s="59">
        <v>28231.97</v>
      </c>
      <c r="G43" s="66">
        <v>97.77</v>
      </c>
      <c r="H43" s="51">
        <f t="shared" si="2"/>
        <v>2760239.71</v>
      </c>
      <c r="I43" s="25" t="s">
        <v>221</v>
      </c>
    </row>
    <row r="44" spans="2:9" ht="12.75" customHeight="1" x14ac:dyDescent="0.3">
      <c r="B44" s="48" t="s">
        <v>87</v>
      </c>
      <c r="C44" s="48" t="s">
        <v>88</v>
      </c>
      <c r="D44" s="12" t="s">
        <v>31</v>
      </c>
      <c r="E44" s="17">
        <v>4689.12</v>
      </c>
      <c r="F44" s="59">
        <v>4689.12</v>
      </c>
      <c r="G44" s="50">
        <v>289.70999999999998</v>
      </c>
      <c r="H44" s="51">
        <f t="shared" si="2"/>
        <v>1358484.96</v>
      </c>
      <c r="I44" s="25" t="s">
        <v>221</v>
      </c>
    </row>
    <row r="45" spans="2:9" ht="13.8" x14ac:dyDescent="0.3">
      <c r="B45" s="60" t="s">
        <v>89</v>
      </c>
      <c r="C45" s="60" t="s">
        <v>90</v>
      </c>
      <c r="D45" s="61"/>
      <c r="E45" s="62"/>
      <c r="F45" s="63"/>
      <c r="G45" s="64"/>
      <c r="H45" s="65"/>
      <c r="I45" s="25"/>
    </row>
    <row r="46" spans="2:9" ht="27.6" x14ac:dyDescent="0.3">
      <c r="B46" s="48" t="s">
        <v>91</v>
      </c>
      <c r="C46" s="48" t="s">
        <v>92</v>
      </c>
      <c r="D46" s="12" t="s">
        <v>31</v>
      </c>
      <c r="E46" s="17">
        <v>30087.19</v>
      </c>
      <c r="F46" s="59">
        <v>30087.19</v>
      </c>
      <c r="G46" s="50">
        <v>10.75</v>
      </c>
      <c r="H46" s="51">
        <f t="shared" si="2"/>
        <v>323437.28999999998</v>
      </c>
      <c r="I46" s="25" t="s">
        <v>217</v>
      </c>
    </row>
    <row r="47" spans="2:9" ht="13.8" x14ac:dyDescent="0.3">
      <c r="B47" s="48" t="s">
        <v>49</v>
      </c>
      <c r="C47" s="48" t="s">
        <v>50</v>
      </c>
      <c r="D47" s="12" t="s">
        <v>31</v>
      </c>
      <c r="E47" s="17">
        <v>303.91000000000003</v>
      </c>
      <c r="F47" s="49">
        <v>303.91000000000003</v>
      </c>
      <c r="G47" s="50">
        <v>18.489999999999998</v>
      </c>
      <c r="H47" s="51">
        <f t="shared" si="2"/>
        <v>5619.3</v>
      </c>
      <c r="I47" s="25" t="s">
        <v>218</v>
      </c>
    </row>
    <row r="48" spans="2:9" ht="41.4" x14ac:dyDescent="0.3">
      <c r="B48" s="48" t="s">
        <v>53</v>
      </c>
      <c r="C48" s="48" t="s">
        <v>54</v>
      </c>
      <c r="D48" s="12" t="s">
        <v>31</v>
      </c>
      <c r="E48" s="17">
        <v>29645.13</v>
      </c>
      <c r="F48" s="59">
        <v>29645.13</v>
      </c>
      <c r="G48" s="50">
        <v>12.16</v>
      </c>
      <c r="H48" s="51">
        <f t="shared" si="2"/>
        <v>360484.78</v>
      </c>
      <c r="I48" s="25" t="s">
        <v>221</v>
      </c>
    </row>
    <row r="49" spans="2:9" ht="41.4" x14ac:dyDescent="0.3">
      <c r="B49" s="48" t="s">
        <v>55</v>
      </c>
      <c r="C49" s="48" t="s">
        <v>56</v>
      </c>
      <c r="D49" s="12" t="s">
        <v>31</v>
      </c>
      <c r="E49" s="17">
        <v>3679.38</v>
      </c>
      <c r="F49" s="59">
        <v>3679.38</v>
      </c>
      <c r="G49" s="50">
        <v>14.56</v>
      </c>
      <c r="H49" s="51">
        <f t="shared" si="2"/>
        <v>53571.77</v>
      </c>
      <c r="I49" s="25" t="s">
        <v>221</v>
      </c>
    </row>
    <row r="50" spans="2:9" ht="41.4" x14ac:dyDescent="0.3">
      <c r="B50" s="48" t="s">
        <v>93</v>
      </c>
      <c r="C50" s="48" t="s">
        <v>94</v>
      </c>
      <c r="D50" s="12" t="s">
        <v>31</v>
      </c>
      <c r="E50" s="17">
        <v>19063.060000000001</v>
      </c>
      <c r="F50" s="59">
        <v>19063.060000000001</v>
      </c>
      <c r="G50" s="50">
        <v>43.1</v>
      </c>
      <c r="H50" s="51">
        <f t="shared" si="2"/>
        <v>821617.89</v>
      </c>
      <c r="I50" s="25" t="s">
        <v>221</v>
      </c>
    </row>
    <row r="51" spans="2:9" ht="41.4" x14ac:dyDescent="0.3">
      <c r="B51" s="48" t="s">
        <v>95</v>
      </c>
      <c r="C51" s="48" t="s">
        <v>96</v>
      </c>
      <c r="D51" s="12" t="s">
        <v>31</v>
      </c>
      <c r="E51" s="17">
        <v>15166.39</v>
      </c>
      <c r="F51" s="59">
        <v>15166.39</v>
      </c>
      <c r="G51" s="50">
        <v>19.420000000000002</v>
      </c>
      <c r="H51" s="51">
        <f t="shared" si="2"/>
        <v>294531.28999999998</v>
      </c>
      <c r="I51" s="25" t="s">
        <v>221</v>
      </c>
    </row>
    <row r="52" spans="2:9" ht="13.8" x14ac:dyDescent="0.3">
      <c r="B52" s="48" t="s">
        <v>75</v>
      </c>
      <c r="C52" s="48" t="s">
        <v>76</v>
      </c>
      <c r="D52" s="12" t="s">
        <v>69</v>
      </c>
      <c r="E52" s="17">
        <v>20951.240000000002</v>
      </c>
      <c r="F52" s="59">
        <v>20951.240000000002</v>
      </c>
      <c r="G52" s="50">
        <v>12.5</v>
      </c>
      <c r="H52" s="51">
        <f t="shared" si="2"/>
        <v>261890.5</v>
      </c>
      <c r="I52" s="25" t="s">
        <v>218</v>
      </c>
    </row>
    <row r="53" spans="2:9" ht="13.8" x14ac:dyDescent="0.3">
      <c r="B53" s="48" t="s">
        <v>81</v>
      </c>
      <c r="C53" s="48" t="s">
        <v>82</v>
      </c>
      <c r="D53" s="12" t="s">
        <v>31</v>
      </c>
      <c r="E53" s="17">
        <v>1691.51</v>
      </c>
      <c r="F53" s="59">
        <v>1691.51</v>
      </c>
      <c r="G53" s="50">
        <v>21.27</v>
      </c>
      <c r="H53" s="51">
        <f t="shared" si="2"/>
        <v>35978.42</v>
      </c>
      <c r="I53" s="25" t="s">
        <v>218</v>
      </c>
    </row>
    <row r="54" spans="2:9" ht="13.8" x14ac:dyDescent="0.3">
      <c r="B54" s="48" t="s">
        <v>83</v>
      </c>
      <c r="C54" s="48" t="s">
        <v>84</v>
      </c>
      <c r="D54" s="12" t="s">
        <v>31</v>
      </c>
      <c r="E54" s="17">
        <v>9009.66</v>
      </c>
      <c r="F54" s="59">
        <v>9009.66</v>
      </c>
      <c r="G54" s="50">
        <v>5.38</v>
      </c>
      <c r="H54" s="51">
        <f t="shared" si="2"/>
        <v>48471.97</v>
      </c>
      <c r="I54" s="25" t="s">
        <v>218</v>
      </c>
    </row>
    <row r="55" spans="2:9" ht="27.6" x14ac:dyDescent="0.3">
      <c r="B55" s="48" t="s">
        <v>97</v>
      </c>
      <c r="C55" s="48" t="s">
        <v>98</v>
      </c>
      <c r="D55" s="12" t="s">
        <v>31</v>
      </c>
      <c r="E55" s="17">
        <v>10620.45</v>
      </c>
      <c r="F55" s="59">
        <v>10620.45</v>
      </c>
      <c r="G55" s="50">
        <v>30.64</v>
      </c>
      <c r="H55" s="51">
        <f t="shared" si="2"/>
        <v>325410.59000000003</v>
      </c>
      <c r="I55" s="25" t="s">
        <v>223</v>
      </c>
    </row>
    <row r="56" spans="2:9" ht="13.8" x14ac:dyDescent="0.3">
      <c r="B56" s="43">
        <v>500</v>
      </c>
      <c r="C56" s="43" t="s">
        <v>99</v>
      </c>
      <c r="D56" s="44"/>
      <c r="E56" s="52"/>
      <c r="F56" s="45"/>
      <c r="G56" s="46"/>
      <c r="H56" s="47">
        <f>SUM(H57:H66)</f>
        <v>16269760.07</v>
      </c>
      <c r="I56" s="25"/>
    </row>
    <row r="57" spans="2:9" ht="69" x14ac:dyDescent="0.3">
      <c r="B57" s="48" t="s">
        <v>100</v>
      </c>
      <c r="C57" s="48" t="s">
        <v>101</v>
      </c>
      <c r="D57" s="12" t="s">
        <v>102</v>
      </c>
      <c r="E57" s="17">
        <v>224454.29</v>
      </c>
      <c r="F57" s="59">
        <v>224454.29</v>
      </c>
      <c r="G57" s="67">
        <v>9.98</v>
      </c>
      <c r="H57" s="51">
        <f t="shared" si="2"/>
        <v>2240053.81</v>
      </c>
      <c r="I57" s="25" t="s">
        <v>224</v>
      </c>
    </row>
    <row r="58" spans="2:9" ht="69" x14ac:dyDescent="0.3">
      <c r="B58" s="48" t="s">
        <v>103</v>
      </c>
      <c r="C58" s="48" t="s">
        <v>104</v>
      </c>
      <c r="D58" s="12" t="s">
        <v>102</v>
      </c>
      <c r="E58" s="17">
        <v>132978.5</v>
      </c>
      <c r="F58" s="59">
        <v>132978.5</v>
      </c>
      <c r="G58" s="67">
        <v>9.98</v>
      </c>
      <c r="H58" s="51">
        <f t="shared" si="2"/>
        <v>1327125.43</v>
      </c>
      <c r="I58" s="25" t="s">
        <v>224</v>
      </c>
    </row>
    <row r="59" spans="2:9" ht="69" x14ac:dyDescent="0.3">
      <c r="B59" s="48" t="s">
        <v>105</v>
      </c>
      <c r="C59" s="48" t="s">
        <v>106</v>
      </c>
      <c r="D59" s="12" t="s">
        <v>102</v>
      </c>
      <c r="E59" s="17">
        <v>25207.39</v>
      </c>
      <c r="F59" s="59">
        <v>25207.39</v>
      </c>
      <c r="G59" s="67">
        <v>9.98</v>
      </c>
      <c r="H59" s="51">
        <f t="shared" si="2"/>
        <v>251569.75</v>
      </c>
      <c r="I59" s="25" t="s">
        <v>224</v>
      </c>
    </row>
    <row r="60" spans="2:9" ht="69" x14ac:dyDescent="0.3">
      <c r="B60" s="48" t="s">
        <v>107</v>
      </c>
      <c r="C60" s="48" t="s">
        <v>108</v>
      </c>
      <c r="D60" s="12" t="s">
        <v>102</v>
      </c>
      <c r="E60" s="17">
        <v>52712.12</v>
      </c>
      <c r="F60" s="59">
        <v>52712.12</v>
      </c>
      <c r="G60" s="67">
        <v>2.74</v>
      </c>
      <c r="H60" s="51">
        <f t="shared" si="2"/>
        <v>144431.21</v>
      </c>
      <c r="I60" s="25" t="s">
        <v>224</v>
      </c>
    </row>
    <row r="61" spans="2:9" ht="69" x14ac:dyDescent="0.3">
      <c r="B61" s="48" t="s">
        <v>109</v>
      </c>
      <c r="C61" s="48" t="s">
        <v>110</v>
      </c>
      <c r="D61" s="12" t="s">
        <v>102</v>
      </c>
      <c r="E61" s="17">
        <v>402459.13</v>
      </c>
      <c r="F61" s="59">
        <v>402459.13</v>
      </c>
      <c r="G61" s="67">
        <v>2.74</v>
      </c>
      <c r="H61" s="51">
        <f t="shared" si="2"/>
        <v>1102738.02</v>
      </c>
      <c r="I61" s="25" t="s">
        <v>224</v>
      </c>
    </row>
    <row r="62" spans="2:9" ht="69" x14ac:dyDescent="0.3">
      <c r="B62" s="48" t="s">
        <v>111</v>
      </c>
      <c r="C62" s="48" t="s">
        <v>112</v>
      </c>
      <c r="D62" s="12" t="s">
        <v>102</v>
      </c>
      <c r="E62" s="17">
        <v>372188.01</v>
      </c>
      <c r="F62" s="59">
        <v>372188.01</v>
      </c>
      <c r="G62" s="67">
        <v>2.74</v>
      </c>
      <c r="H62" s="51">
        <f t="shared" si="2"/>
        <v>1019795.15</v>
      </c>
      <c r="I62" s="25" t="s">
        <v>224</v>
      </c>
    </row>
    <row r="63" spans="2:9" ht="69" x14ac:dyDescent="0.3">
      <c r="B63" s="48" t="s">
        <v>113</v>
      </c>
      <c r="C63" s="48" t="s">
        <v>114</v>
      </c>
      <c r="D63" s="12" t="s">
        <v>102</v>
      </c>
      <c r="E63" s="17">
        <v>216859.74</v>
      </c>
      <c r="F63" s="59">
        <v>216859.74</v>
      </c>
      <c r="G63" s="67">
        <v>10.31</v>
      </c>
      <c r="H63" s="51">
        <f t="shared" si="2"/>
        <v>2235823.92</v>
      </c>
      <c r="I63" s="25" t="s">
        <v>224</v>
      </c>
    </row>
    <row r="64" spans="2:9" ht="69" x14ac:dyDescent="0.3">
      <c r="B64" s="48" t="s">
        <v>115</v>
      </c>
      <c r="C64" s="48" t="s">
        <v>116</v>
      </c>
      <c r="D64" s="12" t="s">
        <v>102</v>
      </c>
      <c r="E64" s="17">
        <v>976477.19</v>
      </c>
      <c r="F64" s="59">
        <v>976477.19</v>
      </c>
      <c r="G64" s="67">
        <v>2.48</v>
      </c>
      <c r="H64" s="51">
        <f t="shared" si="2"/>
        <v>2421663.4300000002</v>
      </c>
      <c r="I64" s="25" t="s">
        <v>224</v>
      </c>
    </row>
    <row r="65" spans="2:9" ht="69" x14ac:dyDescent="0.3">
      <c r="B65" s="48" t="s">
        <v>117</v>
      </c>
      <c r="C65" s="48" t="s">
        <v>118</v>
      </c>
      <c r="D65" s="12" t="s">
        <v>102</v>
      </c>
      <c r="E65" s="17">
        <v>186870.17</v>
      </c>
      <c r="F65" s="59">
        <v>186870.17</v>
      </c>
      <c r="G65" s="67">
        <v>13.05</v>
      </c>
      <c r="H65" s="51">
        <f t="shared" si="2"/>
        <v>2438655.7200000002</v>
      </c>
      <c r="I65" s="25" t="s">
        <v>224</v>
      </c>
    </row>
    <row r="66" spans="2:9" ht="69" x14ac:dyDescent="0.3">
      <c r="B66" s="48" t="s">
        <v>119</v>
      </c>
      <c r="C66" s="48" t="s">
        <v>120</v>
      </c>
      <c r="D66" s="12" t="s">
        <v>102</v>
      </c>
      <c r="E66" s="17">
        <v>1032743.69</v>
      </c>
      <c r="F66" s="59">
        <v>1032743.69</v>
      </c>
      <c r="G66" s="67">
        <v>2.99</v>
      </c>
      <c r="H66" s="51">
        <f t="shared" si="2"/>
        <v>3087903.63</v>
      </c>
      <c r="I66" s="25" t="s">
        <v>224</v>
      </c>
    </row>
    <row r="67" spans="2:9" ht="13.8" x14ac:dyDescent="0.25">
      <c r="B67" s="43">
        <v>600</v>
      </c>
      <c r="C67" s="68" t="s">
        <v>121</v>
      </c>
      <c r="D67" s="69"/>
      <c r="E67" s="70"/>
      <c r="F67" s="71"/>
      <c r="G67" s="72"/>
      <c r="H67" s="73">
        <f>SUM(H69:H116)</f>
        <v>6482177.9000000004</v>
      </c>
      <c r="I67" s="25"/>
    </row>
    <row r="68" spans="2:9" ht="13.8" x14ac:dyDescent="0.25">
      <c r="B68" s="60" t="s">
        <v>122</v>
      </c>
      <c r="C68" s="74" t="s">
        <v>123</v>
      </c>
      <c r="D68" s="75"/>
      <c r="E68" s="76"/>
      <c r="F68" s="77"/>
      <c r="G68" s="78"/>
      <c r="H68" s="79"/>
      <c r="I68" s="25"/>
    </row>
    <row r="69" spans="2:9" ht="12.75" customHeight="1" x14ac:dyDescent="0.25">
      <c r="B69" s="48" t="s">
        <v>91</v>
      </c>
      <c r="C69" s="48" t="s">
        <v>92</v>
      </c>
      <c r="D69" s="12" t="s">
        <v>31</v>
      </c>
      <c r="E69" s="17">
        <v>14590.19</v>
      </c>
      <c r="F69" s="59">
        <v>14590.19</v>
      </c>
      <c r="G69" s="67">
        <v>12.61</v>
      </c>
      <c r="H69" s="80">
        <f t="shared" ref="H69:H124" si="3">ROUND(F69*G69,2)</f>
        <v>183982.3</v>
      </c>
      <c r="I69" s="25" t="s">
        <v>225</v>
      </c>
    </row>
    <row r="70" spans="2:9" ht="13.8" x14ac:dyDescent="0.25">
      <c r="B70" s="48" t="s">
        <v>124</v>
      </c>
      <c r="C70" s="48" t="s">
        <v>125</v>
      </c>
      <c r="D70" s="12" t="s">
        <v>31</v>
      </c>
      <c r="E70" s="17">
        <v>1325.65</v>
      </c>
      <c r="F70" s="59">
        <v>1325.65</v>
      </c>
      <c r="G70" s="67">
        <v>64.739999999999995</v>
      </c>
      <c r="H70" s="80">
        <f t="shared" si="3"/>
        <v>85822.58</v>
      </c>
      <c r="I70" s="25" t="s">
        <v>226</v>
      </c>
    </row>
    <row r="71" spans="2:9" ht="69" x14ac:dyDescent="0.25">
      <c r="B71" s="48" t="s">
        <v>126</v>
      </c>
      <c r="C71" s="48" t="s">
        <v>127</v>
      </c>
      <c r="D71" s="12" t="s">
        <v>31</v>
      </c>
      <c r="E71" s="17">
        <v>605.24</v>
      </c>
      <c r="F71" s="59">
        <v>605.24</v>
      </c>
      <c r="G71" s="67">
        <v>43.1</v>
      </c>
      <c r="H71" s="80">
        <f t="shared" si="3"/>
        <v>26085.84</v>
      </c>
      <c r="I71" s="25" t="s">
        <v>224</v>
      </c>
    </row>
    <row r="72" spans="2:9" ht="13.8" x14ac:dyDescent="0.25">
      <c r="B72" s="48" t="s">
        <v>128</v>
      </c>
      <c r="C72" s="48" t="s">
        <v>129</v>
      </c>
      <c r="D72" s="12" t="s">
        <v>13</v>
      </c>
      <c r="E72" s="17">
        <v>1</v>
      </c>
      <c r="F72" s="59">
        <v>1</v>
      </c>
      <c r="G72" s="67">
        <v>8008.74</v>
      </c>
      <c r="H72" s="80">
        <f t="shared" si="3"/>
        <v>8008.74</v>
      </c>
      <c r="I72" s="25" t="s">
        <v>218</v>
      </c>
    </row>
    <row r="73" spans="2:9" ht="13.8" x14ac:dyDescent="0.25">
      <c r="B73" s="48" t="s">
        <v>130</v>
      </c>
      <c r="C73" s="48" t="s">
        <v>131</v>
      </c>
      <c r="D73" s="12" t="s">
        <v>31</v>
      </c>
      <c r="E73" s="17">
        <v>754.82</v>
      </c>
      <c r="F73" s="59">
        <v>754.82</v>
      </c>
      <c r="G73" s="67">
        <v>452.34</v>
      </c>
      <c r="H73" s="80">
        <f t="shared" si="3"/>
        <v>341435.28</v>
      </c>
      <c r="I73" s="25" t="s">
        <v>218</v>
      </c>
    </row>
    <row r="74" spans="2:9" ht="27.6" x14ac:dyDescent="0.25">
      <c r="B74" s="48" t="s">
        <v>132</v>
      </c>
      <c r="C74" s="48" t="s">
        <v>133</v>
      </c>
      <c r="D74" s="12" t="s">
        <v>31</v>
      </c>
      <c r="E74" s="17">
        <v>19.989999999999998</v>
      </c>
      <c r="F74" s="59">
        <v>19.989999999999998</v>
      </c>
      <c r="G74" s="67">
        <v>425.6</v>
      </c>
      <c r="H74" s="80">
        <f t="shared" si="3"/>
        <v>8507.74</v>
      </c>
      <c r="I74" s="25" t="s">
        <v>228</v>
      </c>
    </row>
    <row r="75" spans="2:9" ht="27.6" x14ac:dyDescent="0.25">
      <c r="B75" s="48" t="s">
        <v>134</v>
      </c>
      <c r="C75" s="48" t="s">
        <v>135</v>
      </c>
      <c r="D75" s="12" t="s">
        <v>31</v>
      </c>
      <c r="E75" s="17">
        <v>235.19</v>
      </c>
      <c r="F75" s="59">
        <v>235.19</v>
      </c>
      <c r="G75" s="67">
        <v>382.71</v>
      </c>
      <c r="H75" s="80">
        <f t="shared" si="3"/>
        <v>90009.56</v>
      </c>
      <c r="I75" s="25" t="s">
        <v>228</v>
      </c>
    </row>
    <row r="76" spans="2:9" ht="27.6" x14ac:dyDescent="0.25">
      <c r="B76" s="48" t="s">
        <v>136</v>
      </c>
      <c r="C76" s="48" t="s">
        <v>137</v>
      </c>
      <c r="D76" s="12" t="s">
        <v>31</v>
      </c>
      <c r="E76" s="17">
        <v>198.88</v>
      </c>
      <c r="F76" s="59">
        <v>198.88</v>
      </c>
      <c r="G76" s="67">
        <v>441.07</v>
      </c>
      <c r="H76" s="80">
        <f t="shared" si="3"/>
        <v>87720</v>
      </c>
      <c r="I76" s="25" t="s">
        <v>228</v>
      </c>
    </row>
    <row r="77" spans="2:9" ht="27.6" x14ac:dyDescent="0.25">
      <c r="B77" s="48" t="s">
        <v>138</v>
      </c>
      <c r="C77" s="48" t="s">
        <v>139</v>
      </c>
      <c r="D77" s="12" t="s">
        <v>31</v>
      </c>
      <c r="E77" s="17">
        <v>4.38</v>
      </c>
      <c r="F77" s="59">
        <v>4.38</v>
      </c>
      <c r="G77" s="67">
        <v>613.78</v>
      </c>
      <c r="H77" s="80">
        <f t="shared" si="3"/>
        <v>2688.36</v>
      </c>
      <c r="I77" s="25" t="s">
        <v>228</v>
      </c>
    </row>
    <row r="78" spans="2:9" ht="27.6" x14ac:dyDescent="0.25">
      <c r="B78" s="48" t="s">
        <v>140</v>
      </c>
      <c r="C78" s="48" t="s">
        <v>141</v>
      </c>
      <c r="D78" s="12" t="s">
        <v>31</v>
      </c>
      <c r="E78" s="17">
        <v>228.98</v>
      </c>
      <c r="F78" s="59">
        <v>228.98</v>
      </c>
      <c r="G78" s="67">
        <v>667.41</v>
      </c>
      <c r="H78" s="80">
        <f t="shared" si="3"/>
        <v>152823.54</v>
      </c>
      <c r="I78" s="25" t="s">
        <v>228</v>
      </c>
    </row>
    <row r="79" spans="2:9" ht="27.6" x14ac:dyDescent="0.25">
      <c r="B79" s="48" t="s">
        <v>142</v>
      </c>
      <c r="C79" s="48" t="s">
        <v>143</v>
      </c>
      <c r="D79" s="12" t="s">
        <v>144</v>
      </c>
      <c r="E79" s="17">
        <v>15991.65</v>
      </c>
      <c r="F79" s="59">
        <v>15991.65</v>
      </c>
      <c r="G79" s="67">
        <v>8.15</v>
      </c>
      <c r="H79" s="80">
        <f t="shared" si="3"/>
        <v>130331.95</v>
      </c>
      <c r="I79" s="25" t="s">
        <v>227</v>
      </c>
    </row>
    <row r="80" spans="2:9" ht="27.6" x14ac:dyDescent="0.25">
      <c r="B80" s="48" t="s">
        <v>145</v>
      </c>
      <c r="C80" s="48" t="s">
        <v>146</v>
      </c>
      <c r="D80" s="12" t="s">
        <v>69</v>
      </c>
      <c r="E80" s="17">
        <v>1619.14</v>
      </c>
      <c r="F80" s="59">
        <v>1619.14</v>
      </c>
      <c r="G80" s="67">
        <v>76.52</v>
      </c>
      <c r="H80" s="80">
        <f t="shared" si="3"/>
        <v>123896.59</v>
      </c>
      <c r="I80" s="25" t="s">
        <v>227</v>
      </c>
    </row>
    <row r="81" spans="2:9" ht="27.6" x14ac:dyDescent="0.25">
      <c r="B81" s="48" t="s">
        <v>147</v>
      </c>
      <c r="C81" s="48" t="s">
        <v>148</v>
      </c>
      <c r="D81" s="12" t="s">
        <v>69</v>
      </c>
      <c r="E81" s="17">
        <v>98.33</v>
      </c>
      <c r="F81" s="59">
        <v>98.33</v>
      </c>
      <c r="G81" s="67">
        <v>127.89</v>
      </c>
      <c r="H81" s="80">
        <f t="shared" si="3"/>
        <v>12575.42</v>
      </c>
      <c r="I81" s="25" t="s">
        <v>227</v>
      </c>
    </row>
    <row r="82" spans="2:9" ht="13.8" x14ac:dyDescent="0.25">
      <c r="B82" s="48" t="s">
        <v>149</v>
      </c>
      <c r="C82" s="48" t="s">
        <v>150</v>
      </c>
      <c r="D82" s="12" t="s">
        <v>74</v>
      </c>
      <c r="E82" s="17">
        <v>30.4</v>
      </c>
      <c r="F82" s="59">
        <v>30.4</v>
      </c>
      <c r="G82" s="67">
        <v>905.75</v>
      </c>
      <c r="H82" s="80">
        <f t="shared" si="3"/>
        <v>27534.799999999999</v>
      </c>
      <c r="I82" s="25" t="s">
        <v>218</v>
      </c>
    </row>
    <row r="83" spans="2:9" ht="13.8" x14ac:dyDescent="0.25">
      <c r="B83" s="48" t="s">
        <v>151</v>
      </c>
      <c r="C83" s="48" t="s">
        <v>152</v>
      </c>
      <c r="D83" s="12" t="s">
        <v>74</v>
      </c>
      <c r="E83" s="17">
        <v>67.87</v>
      </c>
      <c r="F83" s="59">
        <v>67.87</v>
      </c>
      <c r="G83" s="67">
        <v>1462.69</v>
      </c>
      <c r="H83" s="80">
        <f t="shared" si="3"/>
        <v>99272.77</v>
      </c>
      <c r="I83" s="25" t="s">
        <v>218</v>
      </c>
    </row>
    <row r="84" spans="2:9" ht="13.8" x14ac:dyDescent="0.25">
      <c r="B84" s="48" t="s">
        <v>153</v>
      </c>
      <c r="C84" s="48" t="s">
        <v>154</v>
      </c>
      <c r="D84" s="12" t="s">
        <v>74</v>
      </c>
      <c r="E84" s="17">
        <v>22.75</v>
      </c>
      <c r="F84" s="59">
        <v>22.75</v>
      </c>
      <c r="G84" s="67">
        <v>1897.84</v>
      </c>
      <c r="H84" s="80">
        <f t="shared" si="3"/>
        <v>43175.86</v>
      </c>
      <c r="I84" s="25" t="s">
        <v>218</v>
      </c>
    </row>
    <row r="85" spans="2:9" ht="13.8" x14ac:dyDescent="0.25">
      <c r="B85" s="48" t="s">
        <v>155</v>
      </c>
      <c r="C85" s="48" t="s">
        <v>156</v>
      </c>
      <c r="D85" s="12" t="s">
        <v>74</v>
      </c>
      <c r="E85" s="17">
        <v>66.650000000000006</v>
      </c>
      <c r="F85" s="59">
        <v>66.650000000000006</v>
      </c>
      <c r="G85" s="67">
        <v>2031.65</v>
      </c>
      <c r="H85" s="80">
        <f t="shared" si="3"/>
        <v>135409.47</v>
      </c>
      <c r="I85" s="25" t="s">
        <v>218</v>
      </c>
    </row>
    <row r="86" spans="2:9" ht="13.8" x14ac:dyDescent="0.25">
      <c r="B86" s="48" t="s">
        <v>157</v>
      </c>
      <c r="C86" s="48" t="s">
        <v>158</v>
      </c>
      <c r="D86" s="12" t="s">
        <v>13</v>
      </c>
      <c r="E86" s="17">
        <v>2</v>
      </c>
      <c r="F86" s="59">
        <v>2</v>
      </c>
      <c r="G86" s="67">
        <v>7872.93</v>
      </c>
      <c r="H86" s="80">
        <f t="shared" si="3"/>
        <v>15745.86</v>
      </c>
      <c r="I86" s="25" t="s">
        <v>218</v>
      </c>
    </row>
    <row r="87" spans="2:9" ht="13.8" x14ac:dyDescent="0.25">
      <c r="B87" s="48" t="s">
        <v>159</v>
      </c>
      <c r="C87" s="48" t="s">
        <v>160</v>
      </c>
      <c r="D87" s="12" t="s">
        <v>13</v>
      </c>
      <c r="E87" s="17">
        <v>6</v>
      </c>
      <c r="F87" s="59">
        <v>6</v>
      </c>
      <c r="G87" s="67">
        <v>9060.33</v>
      </c>
      <c r="H87" s="80">
        <f t="shared" si="3"/>
        <v>54361.98</v>
      </c>
      <c r="I87" s="25" t="s">
        <v>218</v>
      </c>
    </row>
    <row r="88" spans="2:9" ht="13.8" x14ac:dyDescent="0.25">
      <c r="B88" s="48" t="s">
        <v>161</v>
      </c>
      <c r="C88" s="48" t="s">
        <v>162</v>
      </c>
      <c r="D88" s="12" t="s">
        <v>13</v>
      </c>
      <c r="E88" s="17">
        <v>6</v>
      </c>
      <c r="F88" s="59">
        <v>6</v>
      </c>
      <c r="G88" s="67">
        <v>13315.05</v>
      </c>
      <c r="H88" s="80">
        <f t="shared" si="3"/>
        <v>79890.3</v>
      </c>
      <c r="I88" s="25" t="s">
        <v>218</v>
      </c>
    </row>
    <row r="89" spans="2:9" ht="12.75" customHeight="1" x14ac:dyDescent="0.25">
      <c r="B89" s="48" t="s">
        <v>163</v>
      </c>
      <c r="C89" s="12" t="s">
        <v>164</v>
      </c>
      <c r="D89" s="14" t="s">
        <v>13</v>
      </c>
      <c r="E89" s="17">
        <v>0</v>
      </c>
      <c r="F89" s="59">
        <v>0</v>
      </c>
      <c r="G89" s="81"/>
      <c r="H89" s="80">
        <f t="shared" si="3"/>
        <v>0</v>
      </c>
      <c r="I89" s="25"/>
    </row>
    <row r="90" spans="2:9" ht="13.8" x14ac:dyDescent="0.25">
      <c r="B90" s="48" t="s">
        <v>165</v>
      </c>
      <c r="C90" s="12" t="s">
        <v>166</v>
      </c>
      <c r="D90" s="14" t="s">
        <v>13</v>
      </c>
      <c r="E90" s="17">
        <v>2</v>
      </c>
      <c r="F90" s="59">
        <v>2</v>
      </c>
      <c r="G90" s="81">
        <v>2832</v>
      </c>
      <c r="H90" s="80">
        <f t="shared" si="3"/>
        <v>5664</v>
      </c>
      <c r="I90" s="25" t="s">
        <v>218</v>
      </c>
    </row>
    <row r="91" spans="2:9" ht="13.8" x14ac:dyDescent="0.25">
      <c r="B91" s="48" t="s">
        <v>167</v>
      </c>
      <c r="C91" s="12" t="s">
        <v>168</v>
      </c>
      <c r="D91" s="14" t="s">
        <v>13</v>
      </c>
      <c r="E91" s="17">
        <v>6</v>
      </c>
      <c r="F91" s="59">
        <v>6</v>
      </c>
      <c r="G91" s="81">
        <v>3186</v>
      </c>
      <c r="H91" s="80">
        <f t="shared" si="3"/>
        <v>19116</v>
      </c>
      <c r="I91" s="25" t="s">
        <v>218</v>
      </c>
    </row>
    <row r="92" spans="2:9" ht="13.8" x14ac:dyDescent="0.25">
      <c r="B92" s="48" t="s">
        <v>169</v>
      </c>
      <c r="C92" s="12" t="s">
        <v>170</v>
      </c>
      <c r="D92" s="14" t="s">
        <v>13</v>
      </c>
      <c r="E92" s="17">
        <v>6</v>
      </c>
      <c r="F92" s="59">
        <v>6</v>
      </c>
      <c r="G92" s="81">
        <v>3776.4</v>
      </c>
      <c r="H92" s="80">
        <f t="shared" si="3"/>
        <v>22658.400000000001</v>
      </c>
      <c r="I92" s="25" t="s">
        <v>218</v>
      </c>
    </row>
    <row r="93" spans="2:9" ht="13.8" x14ac:dyDescent="0.25">
      <c r="B93" s="48" t="s">
        <v>171</v>
      </c>
      <c r="C93" s="12" t="s">
        <v>172</v>
      </c>
      <c r="D93" s="14" t="s">
        <v>74</v>
      </c>
      <c r="E93" s="17">
        <v>17.399999999999999</v>
      </c>
      <c r="F93" s="59">
        <v>17.399999999999999</v>
      </c>
      <c r="G93" s="81">
        <v>869.88</v>
      </c>
      <c r="H93" s="80">
        <f t="shared" si="3"/>
        <v>15135.91</v>
      </c>
      <c r="I93" s="25" t="s">
        <v>218</v>
      </c>
    </row>
    <row r="94" spans="2:9" ht="13.8" x14ac:dyDescent="0.25">
      <c r="B94" s="48" t="s">
        <v>173</v>
      </c>
      <c r="C94" s="12" t="s">
        <v>174</v>
      </c>
      <c r="D94" s="14" t="s">
        <v>74</v>
      </c>
      <c r="E94" s="17">
        <v>84.82</v>
      </c>
      <c r="F94" s="59">
        <v>84.82</v>
      </c>
      <c r="G94" s="81">
        <v>81.010000000000005</v>
      </c>
      <c r="H94" s="80">
        <f t="shared" si="3"/>
        <v>6871.27</v>
      </c>
      <c r="I94" s="25" t="s">
        <v>218</v>
      </c>
    </row>
    <row r="95" spans="2:9" ht="13.8" x14ac:dyDescent="0.25">
      <c r="B95" s="48" t="s">
        <v>175</v>
      </c>
      <c r="C95" s="12" t="s">
        <v>176</v>
      </c>
      <c r="D95" s="14" t="s">
        <v>74</v>
      </c>
      <c r="E95" s="17">
        <v>1296.47</v>
      </c>
      <c r="F95" s="59">
        <v>1296.47</v>
      </c>
      <c r="G95" s="81">
        <v>30.87</v>
      </c>
      <c r="H95" s="80">
        <f t="shared" si="3"/>
        <v>40022.03</v>
      </c>
      <c r="I95" s="25" t="s">
        <v>218</v>
      </c>
    </row>
    <row r="96" spans="2:9" ht="13.8" x14ac:dyDescent="0.25">
      <c r="B96" s="48" t="s">
        <v>177</v>
      </c>
      <c r="C96" s="12" t="s">
        <v>178</v>
      </c>
      <c r="D96" s="14" t="s">
        <v>74</v>
      </c>
      <c r="E96" s="17">
        <v>495.95</v>
      </c>
      <c r="F96" s="59">
        <v>495.95</v>
      </c>
      <c r="G96" s="81">
        <v>90.25</v>
      </c>
      <c r="H96" s="80">
        <f t="shared" si="3"/>
        <v>44759.49</v>
      </c>
      <c r="I96" s="25" t="s">
        <v>218</v>
      </c>
    </row>
    <row r="97" spans="2:9" ht="13.8" x14ac:dyDescent="0.25">
      <c r="B97" s="48" t="s">
        <v>179</v>
      </c>
      <c r="C97" s="12" t="s">
        <v>180</v>
      </c>
      <c r="D97" s="14" t="s">
        <v>69</v>
      </c>
      <c r="E97" s="17">
        <v>914.39</v>
      </c>
      <c r="F97" s="59">
        <v>914.39</v>
      </c>
      <c r="G97" s="81">
        <v>25.64</v>
      </c>
      <c r="H97" s="80">
        <f t="shared" si="3"/>
        <v>23444.959999999999</v>
      </c>
      <c r="I97" s="25" t="s">
        <v>218</v>
      </c>
    </row>
    <row r="98" spans="2:9" ht="13.8" x14ac:dyDescent="0.25">
      <c r="B98" s="60" t="s">
        <v>181</v>
      </c>
      <c r="C98" s="74" t="s">
        <v>182</v>
      </c>
      <c r="D98" s="75"/>
      <c r="E98" s="76"/>
      <c r="F98" s="77"/>
      <c r="G98" s="78"/>
      <c r="H98" s="79"/>
      <c r="I98" s="25"/>
    </row>
    <row r="99" spans="2:9" ht="13.8" x14ac:dyDescent="0.25">
      <c r="B99" s="48" t="s">
        <v>183</v>
      </c>
      <c r="C99" s="48" t="s">
        <v>184</v>
      </c>
      <c r="D99" s="12" t="s">
        <v>13</v>
      </c>
      <c r="E99" s="17">
        <v>2</v>
      </c>
      <c r="F99" s="59">
        <v>2</v>
      </c>
      <c r="G99" s="67">
        <v>7152.74</v>
      </c>
      <c r="H99" s="80">
        <f t="shared" si="3"/>
        <v>14305.48</v>
      </c>
      <c r="I99" s="25" t="s">
        <v>218</v>
      </c>
    </row>
    <row r="100" spans="2:9" ht="13.8" x14ac:dyDescent="0.25">
      <c r="B100" s="60" t="s">
        <v>185</v>
      </c>
      <c r="C100" s="74" t="s">
        <v>186</v>
      </c>
      <c r="D100" s="75"/>
      <c r="E100" s="76"/>
      <c r="F100" s="77"/>
      <c r="G100" s="78"/>
      <c r="H100" s="79"/>
      <c r="I100" s="25"/>
    </row>
    <row r="101" spans="2:9" ht="13.8" x14ac:dyDescent="0.25">
      <c r="B101" s="48" t="s">
        <v>44</v>
      </c>
      <c r="C101" s="48" t="s">
        <v>45</v>
      </c>
      <c r="D101" s="12" t="s">
        <v>46</v>
      </c>
      <c r="E101" s="17">
        <v>1.73</v>
      </c>
      <c r="F101" s="59">
        <v>1.73</v>
      </c>
      <c r="G101" s="67">
        <v>11179.02</v>
      </c>
      <c r="H101" s="80">
        <f t="shared" si="3"/>
        <v>19339.7</v>
      </c>
      <c r="I101" s="25" t="s">
        <v>218</v>
      </c>
    </row>
    <row r="102" spans="2:9" ht="55.2" x14ac:dyDescent="0.25">
      <c r="B102" s="48" t="s">
        <v>47</v>
      </c>
      <c r="C102" s="48" t="s">
        <v>48</v>
      </c>
      <c r="D102" s="12" t="s">
        <v>31</v>
      </c>
      <c r="E102" s="17">
        <v>9251.07</v>
      </c>
      <c r="F102" s="59">
        <v>9251.07</v>
      </c>
      <c r="G102" s="67">
        <v>7.52</v>
      </c>
      <c r="H102" s="80">
        <f t="shared" si="3"/>
        <v>69568.05</v>
      </c>
      <c r="I102" s="25" t="s">
        <v>220</v>
      </c>
    </row>
    <row r="103" spans="2:9" ht="13.8" x14ac:dyDescent="0.25">
      <c r="B103" s="48" t="s">
        <v>49</v>
      </c>
      <c r="C103" s="48" t="s">
        <v>50</v>
      </c>
      <c r="D103" s="12" t="s">
        <v>31</v>
      </c>
      <c r="E103" s="17">
        <v>94.4</v>
      </c>
      <c r="F103" s="59">
        <v>94.4</v>
      </c>
      <c r="G103" s="67">
        <v>18.489999999999998</v>
      </c>
      <c r="H103" s="80">
        <f t="shared" si="3"/>
        <v>1745.46</v>
      </c>
      <c r="I103" s="25" t="s">
        <v>218</v>
      </c>
    </row>
    <row r="104" spans="2:9" ht="55.2" x14ac:dyDescent="0.25">
      <c r="B104" s="48" t="s">
        <v>51</v>
      </c>
      <c r="C104" s="48" t="s">
        <v>187</v>
      </c>
      <c r="D104" s="12" t="s">
        <v>31</v>
      </c>
      <c r="E104" s="17">
        <v>94.4</v>
      </c>
      <c r="F104" s="59">
        <v>94.4</v>
      </c>
      <c r="G104" s="67">
        <v>117.42</v>
      </c>
      <c r="H104" s="80">
        <f t="shared" si="3"/>
        <v>11084.45</v>
      </c>
      <c r="I104" s="25" t="s">
        <v>222</v>
      </c>
    </row>
    <row r="105" spans="2:9" ht="41.4" x14ac:dyDescent="0.25">
      <c r="B105" s="48" t="s">
        <v>53</v>
      </c>
      <c r="C105" s="48" t="s">
        <v>54</v>
      </c>
      <c r="D105" s="12" t="s">
        <v>31</v>
      </c>
      <c r="E105" s="17">
        <v>6425.41</v>
      </c>
      <c r="F105" s="59">
        <v>6425.41</v>
      </c>
      <c r="G105" s="67">
        <v>12.16</v>
      </c>
      <c r="H105" s="80">
        <f t="shared" si="3"/>
        <v>78132.990000000005</v>
      </c>
      <c r="I105" s="25" t="s">
        <v>221</v>
      </c>
    </row>
    <row r="106" spans="2:9" ht="41.4" x14ac:dyDescent="0.25">
      <c r="B106" s="48" t="s">
        <v>55</v>
      </c>
      <c r="C106" s="48" t="s">
        <v>56</v>
      </c>
      <c r="D106" s="12" t="s">
        <v>31</v>
      </c>
      <c r="E106" s="17">
        <v>18093.66</v>
      </c>
      <c r="F106" s="59">
        <v>18093.66</v>
      </c>
      <c r="G106" s="67">
        <v>16.18</v>
      </c>
      <c r="H106" s="80">
        <f t="shared" si="3"/>
        <v>292755.42</v>
      </c>
      <c r="I106" s="25" t="s">
        <v>221</v>
      </c>
    </row>
    <row r="107" spans="2:9" ht="41.4" x14ac:dyDescent="0.25">
      <c r="B107" s="48" t="s">
        <v>57</v>
      </c>
      <c r="C107" s="48" t="s">
        <v>58</v>
      </c>
      <c r="D107" s="12" t="s">
        <v>31</v>
      </c>
      <c r="E107" s="17">
        <v>3071.54</v>
      </c>
      <c r="F107" s="59">
        <v>3071.54</v>
      </c>
      <c r="G107" s="67">
        <v>43.1</v>
      </c>
      <c r="H107" s="80">
        <f t="shared" si="3"/>
        <v>132383.37</v>
      </c>
      <c r="I107" s="25" t="s">
        <v>221</v>
      </c>
    </row>
    <row r="108" spans="2:9" ht="41.4" x14ac:dyDescent="0.25">
      <c r="B108" s="48" t="s">
        <v>61</v>
      </c>
      <c r="C108" s="48" t="s">
        <v>62</v>
      </c>
      <c r="D108" s="12" t="s">
        <v>31</v>
      </c>
      <c r="E108" s="17">
        <v>3125.39</v>
      </c>
      <c r="F108" s="59">
        <v>3125.39</v>
      </c>
      <c r="G108" s="67">
        <v>19.420000000000002</v>
      </c>
      <c r="H108" s="80">
        <f t="shared" si="3"/>
        <v>60695.07</v>
      </c>
      <c r="I108" s="25" t="s">
        <v>221</v>
      </c>
    </row>
    <row r="109" spans="2:9" ht="41.4" x14ac:dyDescent="0.25">
      <c r="B109" s="48" t="s">
        <v>75</v>
      </c>
      <c r="C109" s="48" t="s">
        <v>76</v>
      </c>
      <c r="D109" s="12" t="s">
        <v>69</v>
      </c>
      <c r="E109" s="17">
        <v>6851.3</v>
      </c>
      <c r="F109" s="59">
        <v>6851.3</v>
      </c>
      <c r="G109" s="67">
        <v>12.5</v>
      </c>
      <c r="H109" s="80">
        <f t="shared" si="3"/>
        <v>85641.25</v>
      </c>
      <c r="I109" s="25" t="s">
        <v>221</v>
      </c>
    </row>
    <row r="110" spans="2:9" ht="41.4" x14ac:dyDescent="0.25">
      <c r="B110" s="48" t="s">
        <v>81</v>
      </c>
      <c r="C110" s="48" t="s">
        <v>82</v>
      </c>
      <c r="D110" s="12" t="s">
        <v>31</v>
      </c>
      <c r="E110" s="17">
        <v>6417.53</v>
      </c>
      <c r="F110" s="59">
        <v>6417.53</v>
      </c>
      <c r="G110" s="67">
        <v>21.27</v>
      </c>
      <c r="H110" s="80">
        <f t="shared" si="3"/>
        <v>136500.85999999999</v>
      </c>
      <c r="I110" s="25" t="s">
        <v>221</v>
      </c>
    </row>
    <row r="111" spans="2:9" ht="41.4" x14ac:dyDescent="0.25">
      <c r="B111" s="48" t="s">
        <v>83</v>
      </c>
      <c r="C111" s="48" t="s">
        <v>84</v>
      </c>
      <c r="D111" s="12" t="s">
        <v>31</v>
      </c>
      <c r="E111" s="17">
        <v>2046.05</v>
      </c>
      <c r="F111" s="59">
        <v>2046.05</v>
      </c>
      <c r="G111" s="67">
        <v>5.38</v>
      </c>
      <c r="H111" s="80">
        <f t="shared" si="3"/>
        <v>11007.75</v>
      </c>
      <c r="I111" s="25" t="s">
        <v>221</v>
      </c>
    </row>
    <row r="112" spans="2:9" ht="41.4" x14ac:dyDescent="0.25">
      <c r="B112" s="48" t="s">
        <v>188</v>
      </c>
      <c r="C112" s="48" t="s">
        <v>189</v>
      </c>
      <c r="D112" s="12" t="s">
        <v>69</v>
      </c>
      <c r="E112" s="17">
        <v>7204.22</v>
      </c>
      <c r="F112" s="59">
        <v>7204.22</v>
      </c>
      <c r="G112" s="67">
        <v>252.86</v>
      </c>
      <c r="H112" s="80">
        <f t="shared" si="3"/>
        <v>1821659.07</v>
      </c>
      <c r="I112" s="25" t="s">
        <v>221</v>
      </c>
    </row>
    <row r="113" spans="2:11" ht="41.4" x14ac:dyDescent="0.25">
      <c r="B113" s="48" t="s">
        <v>190</v>
      </c>
      <c r="C113" s="48" t="s">
        <v>191</v>
      </c>
      <c r="D113" s="12" t="s">
        <v>31</v>
      </c>
      <c r="E113" s="17">
        <v>26791.4</v>
      </c>
      <c r="F113" s="59">
        <v>26791.4</v>
      </c>
      <c r="G113" s="67">
        <v>38.75</v>
      </c>
      <c r="H113" s="80">
        <f t="shared" si="3"/>
        <v>1038166.75</v>
      </c>
      <c r="I113" s="25" t="s">
        <v>221</v>
      </c>
    </row>
    <row r="114" spans="2:11" ht="41.4" x14ac:dyDescent="0.25">
      <c r="B114" s="48" t="s">
        <v>140</v>
      </c>
      <c r="C114" s="48" t="s">
        <v>141</v>
      </c>
      <c r="D114" s="12" t="s">
        <v>31</v>
      </c>
      <c r="E114" s="17">
        <v>1171.29</v>
      </c>
      <c r="F114" s="59">
        <v>1171.29</v>
      </c>
      <c r="G114" s="67">
        <v>667.41</v>
      </c>
      <c r="H114" s="80">
        <f t="shared" si="3"/>
        <v>781730.66</v>
      </c>
      <c r="I114" s="25" t="s">
        <v>221</v>
      </c>
    </row>
    <row r="115" spans="2:11" ht="13.8" x14ac:dyDescent="0.25">
      <c r="B115" s="60" t="s">
        <v>192</v>
      </c>
      <c r="C115" s="74" t="s">
        <v>193</v>
      </c>
      <c r="D115" s="75"/>
      <c r="E115" s="76"/>
      <c r="F115" s="77"/>
      <c r="G115" s="78"/>
      <c r="H115" s="79"/>
      <c r="I115" s="25"/>
    </row>
    <row r="116" spans="2:11" ht="13.8" x14ac:dyDescent="0.25">
      <c r="B116" s="48" t="s">
        <v>194</v>
      </c>
      <c r="C116" s="48" t="s">
        <v>195</v>
      </c>
      <c r="D116" s="12" t="s">
        <v>31</v>
      </c>
      <c r="E116" s="17">
        <v>242.84</v>
      </c>
      <c r="F116" s="59">
        <v>242.84</v>
      </c>
      <c r="G116" s="67">
        <v>166.82</v>
      </c>
      <c r="H116" s="80">
        <f t="shared" ref="H116" si="4">ROUND(F116*G116,2)</f>
        <v>40510.57</v>
      </c>
      <c r="I116" s="25" t="s">
        <v>218</v>
      </c>
    </row>
    <row r="117" spans="2:11" ht="12.75" customHeight="1" x14ac:dyDescent="0.3">
      <c r="B117" s="43">
        <v>900</v>
      </c>
      <c r="C117" s="68" t="s">
        <v>196</v>
      </c>
      <c r="D117" s="44"/>
      <c r="E117" s="52"/>
      <c r="F117" s="45"/>
      <c r="G117" s="82"/>
      <c r="H117" s="83">
        <f>SUM(H118:H124)</f>
        <v>1337626.1800000002</v>
      </c>
      <c r="I117" s="25"/>
    </row>
    <row r="118" spans="2:11" ht="27.6" x14ac:dyDescent="0.25">
      <c r="B118" s="48" t="s">
        <v>197</v>
      </c>
      <c r="C118" s="12" t="s">
        <v>198</v>
      </c>
      <c r="D118" s="12" t="s">
        <v>16</v>
      </c>
      <c r="E118" s="17">
        <v>1</v>
      </c>
      <c r="F118" s="49">
        <v>1</v>
      </c>
      <c r="G118" s="81">
        <v>878702.02</v>
      </c>
      <c r="H118" s="84">
        <f t="shared" si="3"/>
        <v>878702.02</v>
      </c>
      <c r="I118" s="25" t="s">
        <v>229</v>
      </c>
    </row>
    <row r="119" spans="2:11" ht="13.8" x14ac:dyDescent="0.25">
      <c r="B119" s="48" t="s">
        <v>199</v>
      </c>
      <c r="C119" s="12" t="s">
        <v>200</v>
      </c>
      <c r="D119" s="12" t="s">
        <v>16</v>
      </c>
      <c r="E119" s="17">
        <v>1</v>
      </c>
      <c r="F119" s="49">
        <v>1</v>
      </c>
      <c r="G119" s="81">
        <v>199584</v>
      </c>
      <c r="H119" s="84">
        <f t="shared" si="3"/>
        <v>199584</v>
      </c>
      <c r="I119" s="25" t="s">
        <v>218</v>
      </c>
    </row>
    <row r="120" spans="2:11" ht="13.8" x14ac:dyDescent="0.25">
      <c r="B120" s="48" t="s">
        <v>201</v>
      </c>
      <c r="C120" s="12" t="s">
        <v>202</v>
      </c>
      <c r="D120" s="12" t="s">
        <v>13</v>
      </c>
      <c r="E120" s="17">
        <v>12</v>
      </c>
      <c r="F120" s="49">
        <v>12</v>
      </c>
      <c r="G120" s="81">
        <v>9120</v>
      </c>
      <c r="H120" s="84">
        <f t="shared" si="3"/>
        <v>109440</v>
      </c>
      <c r="I120" s="25" t="s">
        <v>218</v>
      </c>
    </row>
    <row r="121" spans="2:11" ht="13.8" x14ac:dyDescent="0.25">
      <c r="B121" s="48" t="s">
        <v>203</v>
      </c>
      <c r="C121" s="12" t="s">
        <v>204</v>
      </c>
      <c r="D121" s="12" t="s">
        <v>13</v>
      </c>
      <c r="E121" s="17">
        <v>20</v>
      </c>
      <c r="F121" s="49">
        <v>20</v>
      </c>
      <c r="G121" s="81">
        <v>2400</v>
      </c>
      <c r="H121" s="84">
        <f t="shared" si="3"/>
        <v>48000</v>
      </c>
      <c r="I121" s="25" t="s">
        <v>218</v>
      </c>
    </row>
    <row r="122" spans="2:11" ht="13.8" x14ac:dyDescent="0.25">
      <c r="B122" s="48" t="s">
        <v>205</v>
      </c>
      <c r="C122" s="12" t="s">
        <v>206</v>
      </c>
      <c r="D122" s="12" t="s">
        <v>13</v>
      </c>
      <c r="E122" s="17">
        <v>8</v>
      </c>
      <c r="F122" s="49">
        <v>8</v>
      </c>
      <c r="G122" s="81">
        <v>4317.6000000000004</v>
      </c>
      <c r="H122" s="84">
        <f t="shared" si="3"/>
        <v>34540.800000000003</v>
      </c>
      <c r="I122" s="25" t="s">
        <v>218</v>
      </c>
    </row>
    <row r="123" spans="2:11" ht="13.8" x14ac:dyDescent="0.25">
      <c r="B123" s="48" t="s">
        <v>207</v>
      </c>
      <c r="C123" s="12" t="s">
        <v>208</v>
      </c>
      <c r="D123" s="12" t="s">
        <v>13</v>
      </c>
      <c r="E123" s="17">
        <v>2</v>
      </c>
      <c r="F123" s="49">
        <v>2</v>
      </c>
      <c r="G123" s="81">
        <v>2640</v>
      </c>
      <c r="H123" s="84">
        <f t="shared" si="3"/>
        <v>5280</v>
      </c>
      <c r="I123" s="25" t="s">
        <v>218</v>
      </c>
    </row>
    <row r="124" spans="2:11" ht="14.4" thickBot="1" x14ac:dyDescent="0.3">
      <c r="B124" s="48" t="s">
        <v>209</v>
      </c>
      <c r="C124" s="12" t="s">
        <v>210</v>
      </c>
      <c r="D124" s="12" t="s">
        <v>16</v>
      </c>
      <c r="E124" s="17">
        <v>1</v>
      </c>
      <c r="F124" s="85">
        <v>1</v>
      </c>
      <c r="G124" s="86">
        <v>62079.360000000001</v>
      </c>
      <c r="H124" s="87">
        <f t="shared" si="3"/>
        <v>62079.360000000001</v>
      </c>
      <c r="I124" s="25" t="s">
        <v>218</v>
      </c>
    </row>
    <row r="125" spans="2:11" ht="51.6" customHeight="1" thickBot="1" x14ac:dyDescent="0.3">
      <c r="B125" s="88"/>
      <c r="C125" s="89" t="s">
        <v>211</v>
      </c>
      <c r="D125" s="90"/>
      <c r="E125" s="91"/>
      <c r="F125" s="92"/>
      <c r="G125" s="93"/>
      <c r="H125" s="94">
        <f>+H8+H11+H18+H22+H56+H67+H117</f>
        <v>81262325.140000015</v>
      </c>
      <c r="I125" s="25" t="s">
        <v>232</v>
      </c>
      <c r="K125" s="24"/>
    </row>
    <row r="126" spans="2:11" ht="190.8" customHeight="1" x14ac:dyDescent="0.25">
      <c r="B126" s="18"/>
      <c r="C126" s="95" t="s">
        <v>212</v>
      </c>
      <c r="D126" s="15"/>
      <c r="E126" s="18"/>
      <c r="F126" s="96"/>
      <c r="G126" s="97">
        <v>0.26773240554608124</v>
      </c>
      <c r="H126" s="98">
        <v>21756557.789999999</v>
      </c>
      <c r="I126" s="25" t="s">
        <v>230</v>
      </c>
      <c r="K126" s="8"/>
    </row>
    <row r="127" spans="2:11" ht="14.4" thickBot="1" x14ac:dyDescent="0.3">
      <c r="B127" s="19"/>
      <c r="C127" s="99" t="s">
        <v>213</v>
      </c>
      <c r="D127" s="16"/>
      <c r="E127" s="19"/>
      <c r="F127" s="100"/>
      <c r="G127" s="101">
        <v>0.1</v>
      </c>
      <c r="H127" s="102">
        <v>8126232.5140000023</v>
      </c>
      <c r="I127" s="104"/>
      <c r="K127" s="7"/>
    </row>
    <row r="128" spans="2:11" ht="16.2" thickBot="1" x14ac:dyDescent="0.3">
      <c r="B128" s="88"/>
      <c r="C128" s="89" t="s">
        <v>214</v>
      </c>
      <c r="D128" s="90"/>
      <c r="E128" s="91"/>
      <c r="F128" s="92"/>
      <c r="G128" s="93"/>
      <c r="H128" s="103">
        <f>+H125+H126+H127</f>
        <v>111145115.44400001</v>
      </c>
      <c r="I128" s="103"/>
      <c r="K128" s="24"/>
    </row>
    <row r="130" spans="1:1" ht="15.75" customHeight="1" x14ac:dyDescent="0.25">
      <c r="A130" s="10"/>
    </row>
    <row r="131" spans="1:1" ht="45" customHeight="1" x14ac:dyDescent="0.25">
      <c r="A131" s="10"/>
    </row>
    <row r="132" spans="1:1" ht="25.5" customHeight="1" x14ac:dyDescent="0.25">
      <c r="A132" s="9"/>
    </row>
    <row r="133" spans="1:1" ht="30" customHeight="1" x14ac:dyDescent="0.25">
      <c r="A133" s="9"/>
    </row>
    <row r="134" spans="1:1" ht="26.25" customHeight="1" x14ac:dyDescent="0.25">
      <c r="A134" s="9"/>
    </row>
  </sheetData>
  <mergeCells count="3">
    <mergeCell ref="B3:H3"/>
    <mergeCell ref="B4:H4"/>
    <mergeCell ref="F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DBED0-DF14-4B4E-AC7D-8C1F1913F62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67f749e2-633a-46e5-ba80-4cf5b1177c9a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b75e778f-26c2-4e9c-b952-e237c22fe87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B66693B-8C54-4EEB-B4C0-FE4EFF5627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BEC478-8707-468E-A8A8-FBC7D6C7E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CONSORCIO DEFENSAS RIBEREÑAS HU</vt:lpstr>
      <vt:lpstr>'CONSORCIO DEFENSAS RIBEREÑAS HU'!Área_de_impresión</vt:lpstr>
      <vt:lpstr>'CONSORCIO DEFENSAS RIBEREÑAS HU'!Print_Titles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2023-04-12T02:37:18Z</cp:lastPrinted>
  <dcterms:created xsi:type="dcterms:W3CDTF">2023-04-12T02:26:12Z</dcterms:created>
  <dcterms:modified xsi:type="dcterms:W3CDTF">2023-04-15T15:59:47Z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