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nar 2023\OHLA\Huarmey - Sector 1 PA\Envios\19 04 23\"/>
    </mc:Choice>
  </mc:AlternateContent>
  <xr:revisionPtr revIDLastSave="0" documentId="13_ncr:1_{3315A330-0A09-4A00-906E-3CCC6E23AE62}" xr6:coauthVersionLast="47" xr6:coauthVersionMax="47" xr10:uidLastSave="{00000000-0000-0000-0000-000000000000}"/>
  <bookViews>
    <workbookView xWindow="-120" yWindow="-120" windowWidth="20730" windowHeight="11040" xr2:uid="{25E19AD3-2C52-4612-9212-C780E9E8B599}"/>
  </bookViews>
  <sheets>
    <sheet name="CONSORCIO WARI ALTO" sheetId="1" r:id="rId1"/>
    <sheet name="Costo de MO" sheetId="2" r:id="rId2"/>
    <sheet name="EPP" sheetId="3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</externalReferences>
  <definedNames>
    <definedName name="____________GMP1297" hidden="1">#REF!</definedName>
    <definedName name="____________gmp2000" hidden="1">#REF!</definedName>
    <definedName name="____________rox1" hidden="1">#REF!</definedName>
    <definedName name="____________rox2" hidden="1">#REF!</definedName>
    <definedName name="____________rox3" hidden="1">#REF!</definedName>
    <definedName name="___________GMP1297" hidden="1">#REF!</definedName>
    <definedName name="___________gmp2000" hidden="1">#REF!</definedName>
    <definedName name="___________rox1" hidden="1">#REF!</definedName>
    <definedName name="___________rox2" hidden="1">#REF!</definedName>
    <definedName name="___________rox3" hidden="1">#REF!</definedName>
    <definedName name="__________GMP1297" hidden="1">#REF!</definedName>
    <definedName name="__________gmp2000" hidden="1">#REF!</definedName>
    <definedName name="__________rox1" hidden="1">#REF!</definedName>
    <definedName name="__________rox2" hidden="1">#REF!</definedName>
    <definedName name="__________rox3" hidden="1">#REF!</definedName>
    <definedName name="_________GMP1297" hidden="1">#REF!</definedName>
    <definedName name="_________gmp2000" hidden="1">#REF!</definedName>
    <definedName name="_________rox1" hidden="1">#REF!</definedName>
    <definedName name="_________rox2" hidden="1">#REF!</definedName>
    <definedName name="_________rox3" hidden="1">#REF!</definedName>
    <definedName name="________GMP1297" hidden="1">#REF!</definedName>
    <definedName name="________gmp2000" hidden="1">#REF!</definedName>
    <definedName name="________rox1" hidden="1">#REF!</definedName>
    <definedName name="________rox2" hidden="1">#REF!</definedName>
    <definedName name="________rox3" hidden="1">#REF!</definedName>
    <definedName name="_______GMP1297" hidden="1">#REF!</definedName>
    <definedName name="_______gmp2000" hidden="1">#REF!</definedName>
    <definedName name="_______rox1" hidden="1">#REF!</definedName>
    <definedName name="_______rox2" hidden="1">#REF!</definedName>
    <definedName name="_______rox3" hidden="1">#REF!</definedName>
    <definedName name="______GMP1297" hidden="1">#REF!</definedName>
    <definedName name="______gmp2000" hidden="1">#REF!</definedName>
    <definedName name="______rox1" hidden="1">#REF!</definedName>
    <definedName name="______rox2" hidden="1">#REF!</definedName>
    <definedName name="______rox3" hidden="1">#REF!</definedName>
    <definedName name="_____GMP1297" hidden="1">#REF!</definedName>
    <definedName name="_____gmp2000" hidden="1">#REF!</definedName>
    <definedName name="_____rox1" hidden="1">#REF!</definedName>
    <definedName name="_____rox2" hidden="1">#REF!</definedName>
    <definedName name="_____rox3" hidden="1">#REF!</definedName>
    <definedName name="____GMP1297" hidden="1">#REF!</definedName>
    <definedName name="____gmp2000" hidden="1">#REF!</definedName>
    <definedName name="____rox1" hidden="1">#REF!</definedName>
    <definedName name="____rox2" hidden="1">#REF!</definedName>
    <definedName name="____rox3" hidden="1">#REF!</definedName>
    <definedName name="___GMP1297" hidden="1">#REF!</definedName>
    <definedName name="___gmp2000" hidden="1">#REF!</definedName>
    <definedName name="___new2" hidden="1">{#N/A,#N/A,TRUE,"Cover";#N/A,#N/A,TRUE,"Summary";#N/A,#N/A,TRUE,"Cost plan";#N/A,#N/A,TRUE,"Qualifications"}</definedName>
    <definedName name="___rox1" hidden="1">#REF!</definedName>
    <definedName name="___rox2" hidden="1">#REF!</definedName>
    <definedName name="___rox3" hidden="1">#REF!</definedName>
    <definedName name="__1__123Graph_ASEPTA_1" localSheetId="0" hidden="1">#REF!</definedName>
    <definedName name="__1__123Graph_ASEPTA_1" hidden="1">#REF!</definedName>
    <definedName name="__123Graph_A" localSheetId="0" hidden="1">#REF!</definedName>
    <definedName name="__123Graph_A" hidden="1">#REF!</definedName>
    <definedName name="__123Graph_ACURRENT" localSheetId="0" hidden="1">[1]FitOutConfCentre!#REF!</definedName>
    <definedName name="__123Graph_ACURRENT" hidden="1">[1]FitOutConfCentre!#REF!</definedName>
    <definedName name="__123Graph_ACURVE" hidden="1">'[2]1'!$D$20:$D$31</definedName>
    <definedName name="__123Graph_AGraph1" hidden="1">'[3]EXP '!#REF!</definedName>
    <definedName name="__123Graph_AGraph10" hidden="1">[4]EXP!#REF!</definedName>
    <definedName name="__123Graph_AGraph11" hidden="1">[4]EXP!#REF!</definedName>
    <definedName name="__123Graph_AGraph12" hidden="1">[4]EXP!#REF!</definedName>
    <definedName name="__123Graph_AGraph13" hidden="1">[4]EXP!#REF!</definedName>
    <definedName name="__123Graph_AGraph14" hidden="1">[4]EXP!#REF!</definedName>
    <definedName name="__123Graph_AGraph15" hidden="1">[4]EXP!#REF!</definedName>
    <definedName name="__123Graph_AGraph16" hidden="1">[4]EXP!#REF!</definedName>
    <definedName name="__123Graph_AGraph17" hidden="1">[4]EXP!#REF!</definedName>
    <definedName name="__123Graph_AGraph18" hidden="1">[4]EXP!#REF!</definedName>
    <definedName name="__123Graph_AGraph2" hidden="1">[4]EXP!#REF!</definedName>
    <definedName name="__123Graph_AGraph3" hidden="1">[4]EXP!#REF!</definedName>
    <definedName name="__123Graph_AGraph4" hidden="1">[4]EXP!#REF!</definedName>
    <definedName name="__123Graph_AGraph5" hidden="1">[4]EXP!#REF!</definedName>
    <definedName name="__123Graph_AGraph6" hidden="1">[4]EXP!#REF!</definedName>
    <definedName name="__123Graph_AGraph7" hidden="1">[4]EXP!#REF!</definedName>
    <definedName name="__123Graph_AGraph8" hidden="1">[4]EXP!#REF!</definedName>
    <definedName name="__123Graph_AGraph9" hidden="1">[4]EXP!#REF!</definedName>
    <definedName name="__123Graph_APAY" hidden="1">'[2]1'!$I$20:$I$46</definedName>
    <definedName name="__123Graph_APETER" hidden="1">#REF!</definedName>
    <definedName name="__123Graph_B" hidden="1">'[5]MFT TOC'!#REF!</definedName>
    <definedName name="__123Graph_C" hidden="1">'[6]EATON SUMMARY'!#REF!</definedName>
    <definedName name="__123Graph_D" localSheetId="0" hidden="1">#REF!</definedName>
    <definedName name="__123Graph_D" hidden="1">#REF!</definedName>
    <definedName name="__123Graph_E" localSheetId="0" hidden="1">#REF!</definedName>
    <definedName name="__123Graph_E" hidden="1">#REF!</definedName>
    <definedName name="__123Graph_F" hidden="1">#REF!</definedName>
    <definedName name="__123Graph_LBL_A" hidden="1">[7]Data!$D$35:$D$35</definedName>
    <definedName name="__123Graph_X" localSheetId="0" hidden="1">#REF!</definedName>
    <definedName name="__123Graph_X" hidden="1">#REF!</definedName>
    <definedName name="__123Graph_XCURVE" hidden="1">'[2]1'!$B$20:$B$31</definedName>
    <definedName name="__123Graph_XGraph1" hidden="1">'[3]EXP '!#REF!</definedName>
    <definedName name="__123Graph_XGraph10" hidden="1">[4]EXP!#REF!</definedName>
    <definedName name="__123Graph_XGraph11" hidden="1">[4]EXP!#REF!</definedName>
    <definedName name="__123Graph_XGraph12" hidden="1">[4]EXP!#REF!</definedName>
    <definedName name="__123Graph_XGraph13" hidden="1">[4]EXP!#REF!</definedName>
    <definedName name="__123Graph_XGraph14" hidden="1">[4]EXP!#REF!</definedName>
    <definedName name="__123Graph_XGraph15" hidden="1">[4]EXP!#REF!</definedName>
    <definedName name="__123Graph_XGraph16" hidden="1">[4]EXP!#REF!</definedName>
    <definedName name="__123Graph_XGraph17" hidden="1">[4]EXP!#REF!</definedName>
    <definedName name="__123Graph_XGraph18" hidden="1">[4]EXP!#REF!</definedName>
    <definedName name="__123Graph_XGraph3" hidden="1">[4]EXP!#REF!</definedName>
    <definedName name="__123Graph_XGraph4" hidden="1">[4]EXP!#REF!</definedName>
    <definedName name="__123Graph_XGraph5" hidden="1">[4]EXP!#REF!</definedName>
    <definedName name="__123Graph_XGraph6" hidden="1">[4]EXP!#REF!</definedName>
    <definedName name="__123Graph_XGraph7" hidden="1">[4]EXP!#REF!</definedName>
    <definedName name="__123Graph_XGraph8" hidden="1">[4]EXP!#REF!</definedName>
    <definedName name="__123Graph_XGraph9" hidden="1">[4]EXP!#REF!</definedName>
    <definedName name="__123Graph_XPAY" hidden="1">'[2]1'!$B$20:$B$46</definedName>
    <definedName name="__123Graph_XPETER" hidden="1">#REF!</definedName>
    <definedName name="__2__123Graph_DSEPTA_1" localSheetId="0" hidden="1">#REF!</definedName>
    <definedName name="__2__123Graph_DSEPTA_1" hidden="1">#REF!</definedName>
    <definedName name="__3__123Graph_ESEPTA_1" localSheetId="0" hidden="1">#REF!</definedName>
    <definedName name="__3__123Graph_ESEPTA_1" hidden="1">#REF!</definedName>
    <definedName name="__4__123Graph_XSEPTA_1" localSheetId="0" hidden="1">#REF!</definedName>
    <definedName name="__4__123Graph_XSEPTA_1" hidden="1">#REF!</definedName>
    <definedName name="__end1" hidden="1">{"Equipment cost",#N/A,FALSE,"bulks"}</definedName>
    <definedName name="__end2" hidden="1">{"Equipment cost",#N/A,FALSE,"bulks"}</definedName>
    <definedName name="__GMP1297" hidden="1">#REF!</definedName>
    <definedName name="__gmp2000" hidden="1">#REF!</definedName>
    <definedName name="__rox1" hidden="1">#REF!</definedName>
    <definedName name="__rox2" hidden="1">#REF!</definedName>
    <definedName name="__rox3" hidden="1">#REF!</definedName>
    <definedName name="_1__123Graph_ACHART_1" hidden="1">[8]Cash2!$G$16:$G$31</definedName>
    <definedName name="_1__123Graph_ASEPTA_1" localSheetId="0" hidden="1">#REF!</definedName>
    <definedName name="_1__123Graph_ASEPTA_1" hidden="1">#REF!</definedName>
    <definedName name="_2__123Graph_ACHART_2" hidden="1">[8]Z!$T$179:$AH$179</definedName>
    <definedName name="_2__123Graph_DSEPTA_1" localSheetId="0" hidden="1">#REF!</definedName>
    <definedName name="_2__123Graph_DSEPTA_1" hidden="1">#REF!</definedName>
    <definedName name="_3__123Graph_BCHART_2" hidden="1">[8]Z!$T$180:$AH$180</definedName>
    <definedName name="_3__123Graph_ESEPTA_1" localSheetId="0" hidden="1">#REF!</definedName>
    <definedName name="_3__123Graph_ESEPTA_1" hidden="1">#REF!</definedName>
    <definedName name="_4__123Graph_CCHART_1" hidden="1">[8]Cash2!$J$16:$J$36</definedName>
    <definedName name="_4__123Graph_XSEPTA_1" localSheetId="0" hidden="1">#REF!</definedName>
    <definedName name="_4__123Graph_XSEPTA_1" hidden="1">#REF!</definedName>
    <definedName name="_5__123Graph_DCHART_1" hidden="1">[8]Cash2!$K$16:$K$36</definedName>
    <definedName name="_aa" hidden="1">{"Equipment cost",#N/A,FALSE,"bulks"}</definedName>
    <definedName name="_ABC" hidden="1">[8]Cash2!$G$16:$G$31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anualCount" hidden="1">4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1</definedName>
    <definedName name="_AtRisk_SimSetting_ReportOptionCustomItemSummaryGraphType02" hidden="1">1</definedName>
    <definedName name="_AtRisk_SimSetting_ReportOptionCustomItemSummaryGraphType03" hidden="1">1</definedName>
    <definedName name="_AtRisk_SimSetting_ReportOptionCustomItemSummaryGraphType04" hidden="1">1</definedName>
    <definedName name="_AtRisk_SimSetting_ReportOptionCustomItemSummaryGraphType05" hidden="1">1</definedName>
    <definedName name="_AtRisk_SimSetting_ReportOptionCustomItemSummaryGraphType06" hidden="1">1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129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8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CAP4">#REF!</definedName>
    <definedName name="_Dist_Bin" hidden="1">#REF!</definedName>
    <definedName name="_Dist_Values" hidden="1">#REF!</definedName>
    <definedName name="_end1" hidden="1">{"Equipment cost",#N/A,FALSE,"bulks"}</definedName>
    <definedName name="_end2" hidden="1">{"Equipment cost",#N/A,FALSE,"bulks"}</definedName>
    <definedName name="_Fill" localSheetId="0" hidden="1">'[9]Raw Data'!#REF!</definedName>
    <definedName name="_Fill" hidden="1">'[9]Raw Data'!#REF!</definedName>
    <definedName name="_fill2" hidden="1">#REF!</definedName>
    <definedName name="_xlnm._FilterDatabase" hidden="1">[10]Development!#REF!</definedName>
    <definedName name="_GMP1297" hidden="1">#REF!</definedName>
    <definedName name="_gmp2000" hidden="1">#REF!</definedName>
    <definedName name="_jkhjk" hidden="1">{#N/A,#N/A,FALSE,"Bericht 2";#N/A,#N/A,FALSE,"Bericht 3";#N/A,#N/A,FALSE,"Bericht 1"}</definedName>
    <definedName name="_jkhjk1" hidden="1">{#N/A,#N/A,FALSE,"Bericht 2";#N/A,#N/A,FALSE,"Bericht 3";#N/A,#N/A,FALSE,"Bericht 1"}</definedName>
    <definedName name="_JUI" hidden="1">#REF!</definedName>
    <definedName name="_k1" hidden="1">#REF!</definedName>
    <definedName name="_Key1" localSheetId="0" hidden="1">#REF!</definedName>
    <definedName name="_Key1" hidden="1">#REF!</definedName>
    <definedName name="_key12" hidden="1">'[11]RES,MET,ADI1'!#REF!</definedName>
    <definedName name="_Key2" localSheetId="0" hidden="1">#REF!</definedName>
    <definedName name="_Key2" hidden="1">#REF!</definedName>
    <definedName name="_key3" hidden="1">#REF!</definedName>
    <definedName name="_new2" hidden="1">{#N/A,#N/A,TRUE,"Cover";#N/A,#N/A,TRUE,"Summary";#N/A,#N/A,TRUE,"Cost plan";#N/A,#N/A,TRUE,"Qualifications"}</definedName>
    <definedName name="_Order1" hidden="1">255</definedName>
    <definedName name="_Order2" hidden="1">255</definedName>
    <definedName name="_Parse_Out" hidden="1">#REF!</definedName>
    <definedName name="_Regression_Int" hidden="1">1</definedName>
    <definedName name="_Regression_Out" hidden="1">#REF!</definedName>
    <definedName name="_Regression_X" hidden="1">#REF!</definedName>
    <definedName name="_Regression_Y" hidden="1">#REF!</definedName>
    <definedName name="_rox1" hidden="1">#REF!</definedName>
    <definedName name="_rox2" hidden="1">#REF!</definedName>
    <definedName name="_rox3" hidden="1">#REF!</definedName>
    <definedName name="_Sort" localSheetId="0" hidden="1">[12]기계내역서!#REF!</definedName>
    <definedName name="_Sort" hidden="1">[12]기계내역서!#REF!</definedName>
    <definedName name="_Table1_In1" hidden="1">#REF!</definedName>
    <definedName name="_Table1_Out" hidden="1">#REF!</definedName>
    <definedName name="_Table2_In1" hidden="1">#REF!</definedName>
    <definedName name="_Table2_In2" hidden="1">#REF!</definedName>
    <definedName name="_Table2_Out" hidden="1">#REF!</definedName>
    <definedName name="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" hidden="1">#REF!</definedName>
    <definedName name="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a" hidden="1">{#N/A,#N/A,FALSE,"MAINTENANCE"}</definedName>
    <definedName name="aaaaaaaaaa" hidden="1">{#N/A,#N/A,FALSE,"ORGANISATION"}</definedName>
    <definedName name="aaaaaaaaaaa" hidden="1">{#N/A,#N/A,FALSE,"SITE NUMBERS 1995"}</definedName>
    <definedName name="aaaaaaaaaaaa" hidden="1">{#N/A,#N/A,FALSE,"SITE NUMBERS 1996"}</definedName>
    <definedName name="aaaaaaaaaaaaa" hidden="1">{#N/A,#N/A,FALSE,"SUSTAINING"}</definedName>
    <definedName name="aaaaaaaaaaaaaa" hidden="1">{#N/A,#N/A,FALSE,"ORGANISATION"}</definedName>
    <definedName name="AAAAAAAAAAAAAAAAA" localSheetId="0" hidden="1">[1]FitOutConfCentre!#REF!</definedName>
    <definedName name="AAAAAAAAAAAAAAAAA" hidden="1">[1]FitOutConfCentre!#REF!</definedName>
    <definedName name="ABCD" hidden="1">[8]Z!$T$179:$AH$179</definedName>
    <definedName name="AccessDatabase" hidden="1">"C:\WIN95\Desktop\Ramesh\AIC\Aic.mdb"</definedName>
    <definedName name="ADFASD" hidden="1">#REF!</definedName>
    <definedName name="ADI" hidden="1">#REF!</definedName>
    <definedName name="aidan" hidden="1">{"Equipment cost",#N/A,FALSE,"bulks"}</definedName>
    <definedName name="anal" hidden="1">'[6]EATON SUMMARY'!#REF!</definedName>
    <definedName name="anscount" hidden="1">1</definedName>
    <definedName name="Ant" hidden="1">{"A.I.s",#N/A,TRUE,"Architects Instructions"}</definedName>
    <definedName name="aq" hidden="1">{"Equipment cost",#N/A,FALSE,"bulks"}</definedName>
    <definedName name="_xlnm.Print_Area" localSheetId="0">'CONSORCIO WARI ALTO'!$A$1:$J$129</definedName>
    <definedName name="assd" hidden="1">{#N/A,#N/A,FALSE,"Bericht 2";#N/A,#N/A,FALSE,"Bericht 3";#N/A,#N/A,FALSE,"Bericht 1"}</definedName>
    <definedName name="barry" hidden="1">{"UTILITIES",#N/A,FALSE,"GENERAL"}</definedName>
    <definedName name="CABEZA">#REF!</definedName>
    <definedName name="CAP">#REF!</definedName>
    <definedName name="CARGOMAQ" hidden="1">#REF!</definedName>
    <definedName name="CARGOMAQ1" hidden="1">#REF!</definedName>
    <definedName name="CCD" hidden="1">{"Summary",#N/A,TRUE,"Summary";"Cost Plan",#N/A,TRUE,"Cost Plan"}</definedName>
    <definedName name="CD" hidden="1">[8]Cash2!$K$16:$K$36</definedName>
    <definedName name="Cist">#REF!</definedName>
    <definedName name="Code" hidden="1">#REF!</definedName>
    <definedName name="CONCAR2007" hidden="1">#REF!</definedName>
    <definedName name="cp">#REF!</definedName>
    <definedName name="CRT" hidden="1">{#N/A,#N/A,FALSE,"Bericht 2";#N/A,#N/A,FALSE,"Bericht 3";#N/A,#N/A,FALSE,"Bericht 1"}</definedName>
    <definedName name="data1" hidden="1">#REF!</definedName>
    <definedName name="data2" hidden="1">#REF!</definedName>
    <definedName name="data3" hidden="1">#REF!</definedName>
    <definedName name="dave" hidden="1">'[13]EATON SUMMARY'!#REF!</definedName>
    <definedName name="dd" hidden="1">{"A.I.s",#N/A,TRUE,"Architects Instructions"}</definedName>
    <definedName name="ddd" hidden="1">{"Summary",#N/A,TRUE,"Summary";"Cost Plan",#N/A,TRUE,"Cost Plan"}</definedName>
    <definedName name="dddd" hidden="1">{"A.I.s",#N/A,TRUE,"Architects Instructions"}</definedName>
    <definedName name="ddddd" hidden="1">#REF!</definedName>
    <definedName name="DDDDDDDDDDDDDDDDDD" hidden="1">#REF!</definedName>
    <definedName name="ddfdf77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ey" hidden="1">#REF!</definedName>
    <definedName name="Discount" hidden="1">#REF!</definedName>
    <definedName name="display_area_2" hidden="1">#REF!</definedName>
    <definedName name="Doncaste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ug" hidden="1">'[13]EATON SUMMARY'!#REF!</definedName>
    <definedName name="dsa" hidden="1">#REF!</definedName>
    <definedName name="duplicate" hidden="1">{#N/A,#N/A,TRUE,"Cover";#N/A,#N/A,TRUE,"Summary";#N/A,#N/A,TRUE,"Cost plan";#N/A,#N/A,TRUE,"Qualifications"}</definedName>
    <definedName name="dzg" hidden="1">{#N/A,#N/A,FALSE,"Tabelle1"}</definedName>
    <definedName name="eee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ee" hidden="1">{"Equipment cost",#N/A,FALSE,"bulks"}</definedName>
    <definedName name="eeeeeeewwe" hidden="1">{#N/A,#N/A,TRUE,"Cover";#N/A,#N/A,TRUE,"Summary";#N/A,#N/A,TRUE,"Cost plan";#N/A,#N/A,TRUE,"Qualifications"}</definedName>
    <definedName name="ehe" hidden="1">{"Equipment cost",#N/A,FALSE,"bulks"}</definedName>
    <definedName name="end" hidden="1">{"Equipment cost",#N/A,FALSE,"bulks"}</definedName>
    <definedName name="ENDGAME" hidden="1">{"Equipment cost",#N/A,FALSE,"bulks"}</definedName>
    <definedName name="EP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V__LASTREFTIME__" hidden="1">41234.6934143519</definedName>
    <definedName name="fa">#REF!</definedName>
    <definedName name="Farling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Code" hidden="1">#REF!</definedName>
    <definedName name="fdasd" hidden="1">{#N/A,#N/A,TRUE,"Cover";#N/A,#N/A,TRUE,"Summary";#N/A,#N/A,TRUE,"Cost plan";#N/A,#N/A,TRUE,"Qualifications"}</definedName>
    <definedName name="FF" hidden="1">{"Summary",#N/A,TRUE,"Summary";"Cost Plan",#N/A,TRUE,"Cost Plan"}</definedName>
    <definedName name="fff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hg" hidden="1">{#N/A,#N/A,TRUE,"1842CWN0"}</definedName>
    <definedName name="FIN" hidden="1">{#N/A,#N/A,FALSE,"Bericht 2";#N/A,#N/A,FALSE,"Bericht 3";#N/A,#N/A,FALSE,"Bericht 1"}</definedName>
    <definedName name="FLUJOVVVVVV" hidden="1">#REF!</definedName>
    <definedName name="Forest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en" hidden="1">{#N/A,#N/A,FALSE,"MAINTENANCE"}</definedName>
    <definedName name="gg" hidden="1">{#N/A,#N/A,FALSE,"SUSTAINING"}</definedName>
    <definedName name="GGGGGG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uu" hidden="1">{#N/A,#N/A,TRUE,"1842CWN0"}</definedName>
    <definedName name="gh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imp" hidden="1">'[13]EATON SUMMARY'!#REF!</definedName>
    <definedName name="graf" hidden="1">'[14]LIMA-CANTA'!#REF!</definedName>
    <definedName name="graph0" hidden="1">'[14]LIMA-CANTA'!#REF!</definedName>
    <definedName name="Graph1" hidden="1">'[14]LIMA-CANTA'!#REF!</definedName>
    <definedName name="harlow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iddenRows" hidden="1">#REF!</definedName>
    <definedName name="Histrory" hidden="1">{"UTILITIES",#N/A,FALSE,"GENERAL"}</definedName>
    <definedName name="hj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ghjgh" hidden="1">{#N/A,#N/A,FALSE,"MAINTENANCE"}</definedName>
    <definedName name="HM">#REF!</definedName>
    <definedName name="Hors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shfdssfsfd" hidden="1">{#N/A,#N/A,FALSE,"MAINTENANCE"}</definedName>
    <definedName name="HTML_CodePage" hidden="1">1252</definedName>
    <definedName name="HTML_Control" localSheetId="0" hidden="1">{"'Appendix 3 Currency'!$A$1:$U$96"}</definedName>
    <definedName name="HTML_Control" hidden="1">{"'Appendix 3 Currency'!$A$1:$U$96"}</definedName>
    <definedName name="HTML_Description" hidden="1">""</definedName>
    <definedName name="HTML_Email" hidden="1">""</definedName>
    <definedName name="HTML_Header" hidden="1">"Appendix 3 Currency"</definedName>
    <definedName name="HTML_LastUpdate" hidden="1">"2/2/99"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"Q:\zteve\html\Files\cashflow.htm"</definedName>
    <definedName name="HTML_Title" hidden="1">"Cash Flow Form"</definedName>
    <definedName name="huh" hidden="1">{"A.I.s",#N/A,TRUE,"Architects Instructions"}</definedName>
    <definedName name="hwk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IMPAC">#REF!</definedName>
    <definedName name="IMPACTO">#REF!</definedName>
    <definedName name="j">#REF!</definedName>
    <definedName name="JKHGVG" hidden="1">#REF!</definedName>
    <definedName name="k">#REF!</definedName>
    <definedName name="Kempshott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k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linlan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mn" hidden="1">{#N/A,#N/A,FALSE,"Bericht 2";#N/A,#N/A,FALSE,"Bericht 3";#N/A,#N/A,FALSE,"Bericht 1"}</definedName>
    <definedName name="l" hidden="1">{#N/A,#N/A,TRUE,"FACTS";"DWGLIST",#N/A,TRUE,"DWGS"}</definedName>
    <definedName name="Lab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l" hidden="1">{#N/A,#N/A,FALSE,"Bericht 2";#N/A,#N/A,FALSE,"Bericht 3";#N/A,#N/A,FALSE,"Bericht 1"}</definedName>
    <definedName name="Lords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ARBLE" hidden="1">{#N/A,#N/A,FALSE,"SITE NUMBERS 1995"}</definedName>
    <definedName name="MBKHJG" hidden="1">#REF!</definedName>
    <definedName name="MENOR" hidden="1">#REF!</definedName>
    <definedName name="MENORES" hidden="1">#REF!</definedName>
    <definedName name="Mere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TRADO">#REF!</definedName>
    <definedName name="mmm" hidden="1">{#N/A,#N/A,TRUE,"FACTS";"DWGLIST",#N/A,TRUE,"DWGS"}</definedName>
    <definedName name="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CESIDAD">#REF!</definedName>
    <definedName name="new" hidden="1">{#N/A,#N/A,TRUE,"Cover";#N/A,#N/A,TRUE,"Summary";#N/A,#N/A,TRUE,"Cost plan";#N/A,#N/A,TRUE,"Qualifications"}</definedName>
    <definedName name="North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umero">#REF!</definedName>
    <definedName name="OL" hidden="1">{"Summary",#N/A,TRUE,"Summary";"Cost Plan",#N/A,TRUE,"Cost Plan"}</definedName>
    <definedName name="old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rderTable" hidden="1">#REF!</definedName>
    <definedName name="Osmas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pagoxmes" hidden="1">#REF!</definedName>
    <definedName name="Pal_Workbook_GUID" hidden="1">"ZHM24DFUPB3LXNF2Z6ZJS51J"</definedName>
    <definedName name="Plumbing" hidden="1">{#N/A,#N/A,TRUE,"FACTS";"DWGLIST",#N/A,TRUE,"DWGS"}</definedName>
    <definedName name="Plumbing1" hidden="1">{#N/A,#N/A,TRUE,"FACTS";"DWGLIST",#N/A,TRUE,"DWGS"}</definedName>
    <definedName name="Print_Titles" localSheetId="0">'CONSORCIO WARI ALTO'!$1:$6</definedName>
    <definedName name="ProdForm" hidden="1">#REF!</definedName>
    <definedName name="Product" hidden="1">#REF!</definedName>
    <definedName name="Prov" hidden="1">{"A.I.s",#N/A,TRUE,"Architects Instructions"}</definedName>
    <definedName name="pz">#REF!</definedName>
    <definedName name="qqqq" hidden="1">{#N/A,#N/A,FALSE,"Bericht 2";#N/A,#N/A,FALSE,"Bericht 3";#N/A,#N/A,FALSE,"Bericht 1"}</definedName>
    <definedName name="QQQQQ" hidden="1">{#N/A,#N/A,FALSE,"SUSTAINING"}</definedName>
    <definedName name="Rates" hidden="1">{"'Pkg Summary'!$D$4:$AD$153","'Menu'!$A$1:$H$22","'Menu'!$A$8"}</definedName>
    <definedName name="RCArea" hidden="1">#REF!</definedName>
    <definedName name="reconequi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VISION">[15]Portada!$H$39</definedName>
    <definedName name="Ripley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TRUE</definedName>
    <definedName name="RiskMultipleCPUSupportEnabled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electedCell" hidden="1">"$AO$9"</definedName>
    <definedName name="RiskSelectedNameCell1" hidden="1">"$AN$9"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x" hidden="1">#REF!</definedName>
    <definedName name="rrr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" hidden="1">{#N/A,#N/A,FALSE,"SUSTAINING"}</definedName>
    <definedName name="sam" hidden="1">'[13]EATON SUMMARY'!#REF!</definedName>
    <definedName name="sd" hidden="1">#REF!</definedName>
    <definedName name="sdf" hidden="1">#REF!</definedName>
    <definedName name="sdfd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SD" hidden="1">#REF!</definedName>
    <definedName name="sfsdfs" hidden="1">#REF!</definedName>
    <definedName name="SGB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key1" hidden="1">#REF!</definedName>
    <definedName name="Skey2" hidden="1">#REF!</definedName>
    <definedName name="SpecialPrice" hidden="1">#REF!</definedName>
    <definedName name="Ssort" hidden="1">#REF!</definedName>
    <definedName name="ss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ss" hidden="1">{#N/A,#N/A,FALSE,"Bericht 2";#N/A,#N/A,FALSE,"Bericht 3";#N/A,#N/A,FALSE,"Bericht 1"}</definedName>
    <definedName name="STONE" hidden="1">{#N/A,#N/A,FALSE,"ORGANISATION"}</definedName>
    <definedName name="SUSTENTO">#REF!</definedName>
    <definedName name="Swadlincot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TARIFAEQUIPOS">#REF!</definedName>
    <definedName name="tbl_ProdInfo" hidden="1">#REF!</definedName>
    <definedName name="tc">#REF!</definedName>
    <definedName name="tem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st" hidden="1">{#N/A,#N/A,FALSE,"Bericht 2";#N/A,#N/A,FALSE,"Bericht 3";#N/A,#N/A,FALSE,"Bericht 1"}</definedName>
    <definedName name="trf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ialsummary" hidden="1">{"A.I.s",#N/A,TRUE,"Architects Instructions"}</definedName>
    <definedName name="ttt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ttt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u" hidden="1">{#N/A,#N/A,TRUE,"FACTS";"DWGLIST",#N/A,TRUE,"DWGS"}</definedName>
    <definedName name="Über" hidden="1">{#N/A,#N/A,FALSE,"Tabelle1"}</definedName>
    <definedName name="u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pdates" hidden="1">{#N/A,#N/A,TRUE,"Cover";#N/A,#N/A,TRUE,"Summary";#N/A,#N/A,TRUE,"Cost plan";#N/A,#N/A,TRUE,"Qualifications"}</definedName>
    <definedName name="uuu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bcvbv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iaticos" hidden="1">[16]Hoja1!$A$3:$A$6</definedName>
    <definedName name="VISIT" hidden="1">{#N/A,#N/A,FALSE,"MAINTENANCE"}</definedName>
    <definedName name="viuda" hidden="1">'[14]LIMA-CANTA'!#REF!</definedName>
    <definedName name="vol">#REF!</definedName>
    <definedName name="VR" hidden="1">#REF!</definedName>
    <definedName name="VRRRRRRRRRRRRR" hidden="1">#REF!</definedName>
    <definedName name="w" hidden="1">'[14]LIMA-CANTA'!#REF!</definedName>
    <definedName name="Whitechape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itt" hidden="1">{#N/A,#N/A,FALSE,"Tabelle1"}</definedName>
    <definedName name="wra" hidden="1">'[14]LIMA-CANTA'!#REF!</definedName>
    <definedName name="Wrex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A.I.s." hidden="1">{"A.I.s",#N/A,TRUE,"Architects Instructions"}</definedName>
    <definedName name="wrn.civil._.works." hidden="1">{#N/A,#N/A,TRUE,"1842CWN0"}</definedName>
    <definedName name="wrn.Cost._.Plan._.Report." hidden="1">{"Summary",#N/A,TRUE,"Summary";"Cost Plan",#N/A,TRUE,"Cost Plan"}</definedName>
    <definedName name="wrn.Equipment._.cost." hidden="1">{"Equipment cost",#N/A,FALSE,"bulks"}</definedName>
    <definedName name="wrn.EST" hidden="1">{#N/A,#N/A,TRUE,"FACTS";"DWGLIST",#N/A,TRUE,"DWGS"}</definedName>
    <definedName name="wrn.EST.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IMATE." hidden="1">{#N/A,#N/A,TRUE,"FACTS";"DWGLIST",#N/A,TRUE,"DWGS"}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GERENCIA." hidden="1">{#N/A,#N/A,TRUE,"INGENIERIA";#N/A,#N/A,TRUE,"COMPRAS";#N/A,#N/A,TRUE,"DIRECCION";#N/A,#N/A,TRUE,"RESUMEN"}</definedName>
    <definedName name="wrn.LOCAL._.CURRENCY.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MAINTENANCE." hidden="1">{#N/A,#N/A,FALSE,"MAINTENANCE"}</definedName>
    <definedName name="wrn.March._.99._.Report.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FS._.BOS.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ORGANISATION." hidden="1">{#N/A,#N/A,FALSE,"ORGANISATION"}</definedName>
    <definedName name="wrn.SITE._.NUMBERS._.1995." hidden="1">{#N/A,#N/A,FALSE,"SITE NUMBERS 1995"}</definedName>
    <definedName name="wrn.SITE._.NUMBERS._.1996." hidden="1">{#N/A,#N/A,FALSE,"SITE NUMBERS 1996"}</definedName>
    <definedName name="wrn.SUATINING." hidden="1">{#N/A,#N/A,FALSE,"SUSTAINING"}</definedName>
    <definedName name="wrn.test." hidden="1">{#N/A,#N/A,FALSE,"Bericht 2";#N/A,#N/A,FALSE,"Bericht 3";#N/A,#N/A,FALSE,"Bericht 1"}</definedName>
    <definedName name="wrn.testbericht." hidden="1">{#N/A,#N/A,FALSE,"Tabelle1"}</definedName>
    <definedName name="wrn.UTILITIES." hidden="1">{"UTILITIES",#N/A,FALSE,"GENERAL"}</definedName>
    <definedName name="wrsehtujsrjk" hidden="1">{#N/A,#N/A,FALSE,"SUSTAINING"}</definedName>
    <definedName name="wwww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WW" hidden="1">{#N/A,#N/A,FALSE,"SITE NUMBERS 1996"}</definedName>
    <definedName name="x" hidden="1">{#N/A,#N/A,FALSE,"Bericht 2";#N/A,#N/A,FALSE,"Bericht 3";#N/A,#N/A,FALSE,"Bericht 1"}</definedName>
    <definedName name="xGraph11" hidden="1">'[14]LIMA-CANTA'!#REF!</definedName>
    <definedName name="xxxx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XX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yz" hidden="1">{#N/A,#N/A,FALSE,"Bericht 2";#N/A,#N/A,FALSE,"Bericht 3";#N/A,#N/A,FALSE,"Bericht 1"}</definedName>
    <definedName name="xyz2" hidden="1">{#N/A,#N/A,FALSE,"Bericht 2";#N/A,#N/A,FALSE,"Bericht 3";#N/A,#N/A,FALSE,"Bericht 1"}</definedName>
    <definedName name="xz" hidden="1">{"Equipment cost",#N/A,FALSE,"bulks"}</definedName>
    <definedName name="y" hidden="1">{#N/A,#N/A,TRUE,"FACTS";"DWGLIST",#N/A,TRUE,"DWGS"}</definedName>
    <definedName name="yfdsf" hidden="1">{#N/A,#N/A,FALSE,"Bericht 2";#N/A,#N/A,FALSE,"Bericht 3";#N/A,#N/A,FALSE,"Bericht 1"}</definedName>
    <definedName name="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_56770540_A97A_11D1_870B_00002143DF72_.wvu.Rows" hidden="1">[17]PRESUPUESTO!#REF!,[17]PRESUPUESTO!#REF!,[17]PRESUPUESTO!#REF!,[17]PRESUPUESTO!#REF!,[17]PRESUPUESTO!#REF!,[17]PRESUPUESTO!#REF!,[17]PRESUPUESTO!#REF!,[17]PRESUPUESTO!#REF!,[17]PRESUPUESTO!#REF!,[17]PRESUPUESTO!#REF!,[17]PRESUPUESTO!#REF!,[17]PRESUPUESTO!$A$287:$IV$287,[17]PRESUPUESTO!$A$292:$IV$294</definedName>
    <definedName name="zz" hidden="1">{#N/A,#N/A,FALSE,"SUSTAINING"}</definedName>
    <definedName name="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zz" hidden="1">{#N/A,#N/A,FALSE,"MAINTENANCE"}</definedName>
    <definedName name="zzzzzzz" hidden="1">{#N/A,#N/A,FALSE,"ORGANISATION"}</definedName>
    <definedName name="zzzzzzzz" hidden="1">{#N/A,#N/A,FALSE,"SITE NUMBERS 1995"}</definedName>
    <definedName name="zzzzzzzzz" hidden="1">{#N/A,#N/A,FALSE,"SITE NUMBERS 1996"}</definedName>
    <definedName name="zzzzzzzzzz" hidden="1">{#N/A,#N/A,FALSE,"SUSTAINING"}</definedName>
    <definedName name="zzzzzzzzzzz" hidden="1">{#N/A,#N/A,FALSE,"ORGANISATION"}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4" i="3" l="1"/>
  <c r="E13" i="3"/>
  <c r="E12" i="3"/>
  <c r="E11" i="3"/>
  <c r="E10" i="3"/>
  <c r="E9" i="3"/>
  <c r="E8" i="3"/>
  <c r="E7" i="3"/>
  <c r="E6" i="3"/>
  <c r="E5" i="3"/>
  <c r="E15" i="3" l="1"/>
  <c r="H124" i="1" l="1"/>
  <c r="H123" i="1"/>
  <c r="H122" i="1"/>
  <c r="H121" i="1"/>
  <c r="H120" i="1"/>
  <c r="H119" i="1"/>
  <c r="H118" i="1"/>
  <c r="H116" i="1"/>
  <c r="H114" i="1"/>
  <c r="H113" i="1"/>
  <c r="H112" i="1"/>
  <c r="H111" i="1"/>
  <c r="H110" i="1"/>
  <c r="H109" i="1"/>
  <c r="H108" i="1"/>
  <c r="H107" i="1"/>
  <c r="H106" i="1"/>
  <c r="H105" i="1"/>
  <c r="H104" i="1"/>
  <c r="H103" i="1"/>
  <c r="H102" i="1"/>
  <c r="H101" i="1"/>
  <c r="H99" i="1"/>
  <c r="H97" i="1"/>
  <c r="H96" i="1"/>
  <c r="H95" i="1"/>
  <c r="H94" i="1"/>
  <c r="H93" i="1"/>
  <c r="H92" i="1"/>
  <c r="H91" i="1"/>
  <c r="H90" i="1"/>
  <c r="H89" i="1"/>
  <c r="H88" i="1"/>
  <c r="H87" i="1"/>
  <c r="H86" i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6" i="1"/>
  <c r="H65" i="1"/>
  <c r="H64" i="1"/>
  <c r="H63" i="1"/>
  <c r="H62" i="1"/>
  <c r="H61" i="1"/>
  <c r="H60" i="1"/>
  <c r="H59" i="1"/>
  <c r="H58" i="1"/>
  <c r="H57" i="1"/>
  <c r="H55" i="1"/>
  <c r="H54" i="1"/>
  <c r="H53" i="1"/>
  <c r="H52" i="1"/>
  <c r="H51" i="1"/>
  <c r="H50" i="1"/>
  <c r="H49" i="1"/>
  <c r="H48" i="1"/>
  <c r="H47" i="1"/>
  <c r="H46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1" i="1"/>
  <c r="H20" i="1"/>
  <c r="H19" i="1"/>
  <c r="H18" i="1" s="1"/>
  <c r="H17" i="1"/>
  <c r="H16" i="1"/>
  <c r="H15" i="1"/>
  <c r="H14" i="1"/>
  <c r="H13" i="1"/>
  <c r="H12" i="1"/>
  <c r="H10" i="1"/>
  <c r="H9" i="1"/>
  <c r="H8" i="1" s="1"/>
  <c r="H117" i="1" l="1"/>
  <c r="H56" i="1"/>
  <c r="H22" i="1"/>
  <c r="H67" i="1"/>
  <c r="H11" i="1"/>
  <c r="H125" i="1"/>
  <c r="G126" i="1" s="1"/>
  <c r="H127" i="1" l="1"/>
  <c r="H128" i="1" l="1"/>
  <c r="G127" i="1"/>
</calcChain>
</file>

<file path=xl/sharedStrings.xml><?xml version="1.0" encoding="utf-8"?>
<sst xmlns="http://schemas.openxmlformats.org/spreadsheetml/2006/main" count="537" uniqueCount="288">
  <si>
    <t xml:space="preserve"> PROYECTO: "PAQUETE 4: SOLUCIONES INTEGRALES DE LOS RÍOS CASMA Y HUARMEY"</t>
  </si>
  <si>
    <t>CONSTRUCCIÓN DE DEFENSAS RIBEREÑAS EN EL RÍO HUARMEY SECTOR 01 PARTE ALTA - HUARMEY</t>
  </si>
  <si>
    <t>ITEM</t>
  </si>
  <si>
    <t>DESCRIPCIÓN DE ACTIVIDADES</t>
  </si>
  <si>
    <t>MEDIDA</t>
  </si>
  <si>
    <t>Metrados</t>
  </si>
  <si>
    <t>P. UNITARIO
S/</t>
  </si>
  <si>
    <t>P. PARCIAL
S/</t>
  </si>
  <si>
    <t>B</t>
  </si>
  <si>
    <t>CONSTRUCCION DE DEFENSAS RIBEREÑAS</t>
  </si>
  <si>
    <t>OBRAS PROVISIONALES</t>
  </si>
  <si>
    <t>102.A</t>
  </si>
  <si>
    <t xml:space="preserve">    CARTEL DE IDENTIFICACION DE LA OBRA DE 3.60M X 2.40M.</t>
  </si>
  <si>
    <t>und</t>
  </si>
  <si>
    <t>103.B</t>
  </si>
  <si>
    <t xml:space="preserve">    INSTALACIÓN DE FACILIDADES Y CAMPAMENTOS</t>
  </si>
  <si>
    <t>glb</t>
  </si>
  <si>
    <t>OBRAS PRELIMINARES</t>
  </si>
  <si>
    <t>201.B</t>
  </si>
  <si>
    <t xml:space="preserve">    MOVILIZACIÓN Y DESMOVILIZACIÓN DE EQUIPOS Y/O MAQUINARIA</t>
  </si>
  <si>
    <t>202.A</t>
  </si>
  <si>
    <t xml:space="preserve">    TRAZO, NIVELACION Y REPLANTEO PRELIMINAR</t>
  </si>
  <si>
    <t>Km</t>
  </si>
  <si>
    <t>203.B</t>
  </si>
  <si>
    <t xml:space="preserve">    CONTROL TOPOGRAFICO DURANTE LA EJECUCIÓN</t>
  </si>
  <si>
    <t>mes</t>
  </si>
  <si>
    <t>204.B</t>
  </si>
  <si>
    <t xml:space="preserve">    HABILITACIÓN DE ACCESOS</t>
  </si>
  <si>
    <t>km</t>
  </si>
  <si>
    <t>206.A</t>
  </si>
  <si>
    <t xml:space="preserve">    DESVÍO Y MANEJO DE AGUAS SUPERFICIALES</t>
  </si>
  <si>
    <t>m3</t>
  </si>
  <si>
    <t>207.A</t>
  </si>
  <si>
    <t xml:space="preserve">    MANTENIMIENTO DE TRÁNSITO Y SEGURIDAD VIAL EN ACCESOS A LA OBRA Y ÁREAS AUXILIARES (Canteras, DME/DMO, Fuentes de agua)</t>
  </si>
  <si>
    <t>OPERACIÓN Y EXPLOTACION DE MATERIAL</t>
  </si>
  <si>
    <t>304.A</t>
  </si>
  <si>
    <t xml:space="preserve">    EXPLOTACION Y PREPARACION DE MATERIAL PARA CONFORMACION DE DIQUE</t>
  </si>
  <si>
    <t>304.C</t>
  </si>
  <si>
    <t xml:space="preserve">    EXPLOTACION Y PREPARACION DE MATERIAL PARA AFIRMADO</t>
  </si>
  <si>
    <t>305.A</t>
  </si>
  <si>
    <t xml:space="preserve">    PREPARACIÓN DE MATERIAL PROPIO</t>
  </si>
  <si>
    <t>MOVIMIENTO DE TIERRAS</t>
  </si>
  <si>
    <t>B1</t>
  </si>
  <si>
    <t xml:space="preserve">    CONSTRUCCIÓN DE DIQUE NUEVO</t>
  </si>
  <si>
    <t>401.A</t>
  </si>
  <si>
    <t xml:space="preserve">        DESBROCE Y LIMPIEZA</t>
  </si>
  <si>
    <t>ha</t>
  </si>
  <si>
    <t>402.B</t>
  </si>
  <si>
    <t xml:space="preserve">        EXCAVACIÓN MASIVA EN MATERIAL SUELTO, CON EQUIPO</t>
  </si>
  <si>
    <t>402.C</t>
  </si>
  <si>
    <t xml:space="preserve">        EXCAVACIÓN EN ROCA SUELTA CON EQUIPO</t>
  </si>
  <si>
    <t>402.D</t>
  </si>
  <si>
    <t xml:space="preserve">        EXCAVACIÓN DE ROCA FIJA CON MARTILLO HIDRÁULICO</t>
  </si>
  <si>
    <t>402.E</t>
  </si>
  <si>
    <t xml:space="preserve">        EXCAVACION DE UÑA EN MATERIAL CON NIVEL FREATICO</t>
  </si>
  <si>
    <t>403.A</t>
  </si>
  <si>
    <t xml:space="preserve">        CONFORMACIÓN Y COMPACTACIÓN DE DIQUE</t>
  </si>
  <si>
    <t>404.A</t>
  </si>
  <si>
    <t xml:space="preserve">        ENROCADO Y ACOMODO DE ROCA PARA PROTECCIÓN DE TALUD TIPO 1</t>
  </si>
  <si>
    <t>404.B</t>
  </si>
  <si>
    <t xml:space="preserve">        ENROCADO Y ACOMODO DE ROCA PARA PROTECCIÓN DE TALUD TIPO 2</t>
  </si>
  <si>
    <t>404.D</t>
  </si>
  <si>
    <t xml:space="preserve">        ENROCADO Y ACOMODO DE ROCA EN UÑA ANTISOCAVANTE TIPO 1</t>
  </si>
  <si>
    <t>404.E</t>
  </si>
  <si>
    <t xml:space="preserve">        ENROCADO Y ACOMODO DE ROCA EN UÑA ANTISOCAVANTE TIPO 2</t>
  </si>
  <si>
    <t>405.A</t>
  </si>
  <si>
    <t xml:space="preserve">        DESCOLMATACIÓN DEL CAUCE</t>
  </si>
  <si>
    <t>406.A</t>
  </si>
  <si>
    <t xml:space="preserve">        REFINE Y PERFILADO DE TALUD</t>
  </si>
  <si>
    <t>m2</t>
  </si>
  <si>
    <t>407.A</t>
  </si>
  <si>
    <t xml:space="preserve">        MEJORAMIENTO DE SUELO DE FUNDACIÓN</t>
  </si>
  <si>
    <t>408.A</t>
  </si>
  <si>
    <t xml:space="preserve">        ZANJA Y RELLENO PARA ANCLAJE DE GEOTEXTIL</t>
  </si>
  <si>
    <t>ml</t>
  </si>
  <si>
    <t>409.A</t>
  </si>
  <si>
    <t xml:space="preserve">        GEOTEXTIL NO TEJIDO CLASE 1, INCLUYE INSTALACIÓN</t>
  </si>
  <si>
    <t>409.B</t>
  </si>
  <si>
    <t xml:space="preserve">        GEOTEXTIL NO TEJIDO CLASE 2, INCLUYE INSTALACIÓN</t>
  </si>
  <si>
    <t>410.A</t>
  </si>
  <si>
    <t xml:space="preserve">        CONFORMACIÓN DE DME/DMO</t>
  </si>
  <si>
    <t>412.A</t>
  </si>
  <si>
    <t xml:space="preserve">        RELLENO COMPACTADO CON MATERIAL PARA AFIRMADO EN CORONA</t>
  </si>
  <si>
    <t>413.A</t>
  </si>
  <si>
    <t xml:space="preserve">        RELLENO CON MATERIAL PROPIO</t>
  </si>
  <si>
    <t>414.A</t>
  </si>
  <si>
    <t xml:space="preserve">        TRATAMIENTO DE TALUD CON GEOCELDAS (INCLUYE RELLENO DE GRAVAS)</t>
  </si>
  <si>
    <t>421.A</t>
  </si>
  <si>
    <t xml:space="preserve">        MURO ESCOLLERA</t>
  </si>
  <si>
    <t>B2</t>
  </si>
  <si>
    <t xml:space="preserve">    REFUERZO EN DIQUES EXISTENTES</t>
  </si>
  <si>
    <t>402.A</t>
  </si>
  <si>
    <t xml:space="preserve">        EXCAVACIÓN EN MATERIAL SUELTO, CON EQUIPO</t>
  </si>
  <si>
    <t>404.G</t>
  </si>
  <si>
    <t xml:space="preserve">        ENROCADO Y ACOMODO DE ROCA EN TALUD DE DIQUE EXISTENTE</t>
  </si>
  <si>
    <t>404.H</t>
  </si>
  <si>
    <t xml:space="preserve">        ENROCADO Y ACOMODO DE ROCA EN UÑA DE DIQUE EXISTENTE</t>
  </si>
  <si>
    <t>417.A</t>
  </si>
  <si>
    <t xml:space="preserve">        RECUPERACIÓN DE ROCA EN DIQUES EXISTENTES</t>
  </si>
  <si>
    <t>TRANSPORTES DE MATERIAL</t>
  </si>
  <si>
    <t>501.A</t>
  </si>
  <si>
    <t xml:space="preserve">    CARGUIO Y ACARREO DE MATERIAL PROPIO D=1km</t>
  </si>
  <si>
    <t>m3-km</t>
  </si>
  <si>
    <t>501.B</t>
  </si>
  <si>
    <t xml:space="preserve">    CARGUIO Y ACARREO DE MATERIAL DE PRESTAMO D=1km</t>
  </si>
  <si>
    <t>501.D</t>
  </si>
  <si>
    <t xml:space="preserve">    CARGUIO Y TRANSPORTE DE MATERIAL AFIRMADO D=1KM</t>
  </si>
  <si>
    <t>502.A</t>
  </si>
  <si>
    <t xml:space="preserve">    ACARREO DE MATERIAL PROPIO D&gt;1Km</t>
  </si>
  <si>
    <t>502.B</t>
  </si>
  <si>
    <t xml:space="preserve">    ACARREO DE MATERIAL DE PRESTAMO D&gt;1Km</t>
  </si>
  <si>
    <t>502.D</t>
  </si>
  <si>
    <t xml:space="preserve">    TRANSPORTE DE MATERIAL AFIRMADO D&gt;1KM</t>
  </si>
  <si>
    <t>503.B</t>
  </si>
  <si>
    <t xml:space="preserve">    CARGUIO Y TRANSPORTE DE MATERIAL EXCEDENTE CON EQUIPO D= 1km</t>
  </si>
  <si>
    <t>504.B</t>
  </si>
  <si>
    <t xml:space="preserve">    TRANSPORTE DE MATERIAL EXCEDENTE CON EQUIPO D&gt; 1km</t>
  </si>
  <si>
    <t>505.B</t>
  </si>
  <si>
    <t xml:space="preserve">    CARGUIO Y TRANSPORTE DE ROCA SELECCIONADA D=1km</t>
  </si>
  <si>
    <t>506.A</t>
  </si>
  <si>
    <t xml:space="preserve">    TRANSPORTE DE ROCA SELECCIONADA D &gt;1km</t>
  </si>
  <si>
    <t>COMPONENTE DE INTERFERENCIAS</t>
  </si>
  <si>
    <t>C1</t>
  </si>
  <si>
    <t xml:space="preserve">    OBRAS DE RIEGO</t>
  </si>
  <si>
    <t>403.D</t>
  </si>
  <si>
    <t xml:space="preserve">        CONFORMACIÓN Y COMPACTACIÓN PARA ESTRUCTURA</t>
  </si>
  <si>
    <t>404.F</t>
  </si>
  <si>
    <t xml:space="preserve">        ENROCADO Y ACOMODO DE ROCA</t>
  </si>
  <si>
    <t>605.A</t>
  </si>
  <si>
    <t xml:space="preserve">        REUBICACIÓN DE POZO SUPERFICIAL</t>
  </si>
  <si>
    <t>609.A</t>
  </si>
  <si>
    <t xml:space="preserve">        EMBOQUILLADO DE PIEDRA CON CONCRETO</t>
  </si>
  <si>
    <t>801.A</t>
  </si>
  <si>
    <t xml:space="preserve">        CONCRETO PREMEZCLADO (f´c = 10 MPa) PARA SOLADO</t>
  </si>
  <si>
    <t>801.B</t>
  </si>
  <si>
    <t xml:space="preserve">        CONCRETO CICLOPEO (f'c=14MPa + 30% PM)</t>
  </si>
  <si>
    <t>801.B1</t>
  </si>
  <si>
    <t xml:space="preserve">        CONCRETO (f'c = 14 Mpa)</t>
  </si>
  <si>
    <t>801.C</t>
  </si>
  <si>
    <t xml:space="preserve">        CONCRETO (f'c = 21 MPa)</t>
  </si>
  <si>
    <t>801.D</t>
  </si>
  <si>
    <t xml:space="preserve">        CONCRETO (f'c = 28 MPa) EN MUROS Y ZAPATAS</t>
  </si>
  <si>
    <t>802.A</t>
  </si>
  <si>
    <t xml:space="preserve">        ACERO DE REFUERZO P/ESTRUCTURAS (fý= 420 Mpa)</t>
  </si>
  <si>
    <t>kg</t>
  </si>
  <si>
    <t>803.A</t>
  </si>
  <si>
    <t xml:space="preserve">        ENCOFRADO PLANO</t>
  </si>
  <si>
    <t>803.B</t>
  </si>
  <si>
    <t xml:space="preserve">        ENCOFRADO CURVO</t>
  </si>
  <si>
    <t>805.A</t>
  </si>
  <si>
    <t xml:space="preserve">        TUBERÍA HDPE 600 mm (SUMINISTRO E INSTALACIÓN)</t>
  </si>
  <si>
    <t>805.B</t>
  </si>
  <si>
    <t xml:space="preserve">        TUBERÍA HDPE 750 mm (SUMINISTRO E INSTALACIÓN)</t>
  </si>
  <si>
    <t>805.C</t>
  </si>
  <si>
    <t xml:space="preserve">        TUBERÍA HDPE 900 mm (SUMINISTRO E INSTALACIÓN)</t>
  </si>
  <si>
    <t>805.D</t>
  </si>
  <si>
    <t xml:space="preserve">        TUBERÍA HDPE 1000 mm (SUMINISTRO E INSTALACIÓN)</t>
  </si>
  <si>
    <t>806.A</t>
  </si>
  <si>
    <t xml:space="preserve">        COMPUERTA TIPO ARMCO 0.60 m x 0.60 m (INCLUYE SUMINISTRO E INSTALACIÓN)</t>
  </si>
  <si>
    <t>806.B</t>
  </si>
  <si>
    <t xml:space="preserve">        COMPUERTA TIPO ARMCO 0.75 m x 0.75 m (INCLUYE SUMINISTRO E INSTALACIÓN)</t>
  </si>
  <si>
    <t>806.C</t>
  </si>
  <si>
    <t xml:space="preserve">        COMPUERTA TIPO ARMCO 1.00 m x 1.00 m (INCLUYE SUMINISTRO E INSTALACIÓN)</t>
  </si>
  <si>
    <t>806.D</t>
  </si>
  <si>
    <t xml:space="preserve">        COMPUERTA ANTIRRETORNO TIPO CLAPETA Ø 0.90 m (INCLUYE SUMINISTRO E INSTALACIÓN)</t>
  </si>
  <si>
    <t>806.F</t>
  </si>
  <si>
    <t xml:space="preserve">        REJILLA METÁLICA 1.20 m X 1.50 m (INCLUYE SUMINISTRO E INSTALACIÓN)</t>
  </si>
  <si>
    <t>806.H</t>
  </si>
  <si>
    <t xml:space="preserve">        REJILLA METÁLICA 1.35 m X 1.50 m (INCLUYE SUMINISTRO E INSTALACIÓN)</t>
  </si>
  <si>
    <t>806.I</t>
  </si>
  <si>
    <t xml:space="preserve">        REJILLA METÁLICA 1.60 m X 1.50 m (INCLUYE SUMINISTRO E INSTALACIÓN)</t>
  </si>
  <si>
    <t>806.L</t>
  </si>
  <si>
    <t xml:space="preserve">        BARANDA METÁLICA (INCLUYE SUMINSTRO E INSTALACIÓN)</t>
  </si>
  <si>
    <t>807.A</t>
  </si>
  <si>
    <t xml:space="preserve">        JUNTA DE ESTANQUEIDAD WATERSTOP</t>
  </si>
  <si>
    <t>808.A</t>
  </si>
  <si>
    <t xml:space="preserve">        JUNTA DE DILATACIÓN ASFÁLTICA</t>
  </si>
  <si>
    <t>808.B</t>
  </si>
  <si>
    <t xml:space="preserve">        JUNTA WATERSTOP DE PVC 8"</t>
  </si>
  <si>
    <t>810.B</t>
  </si>
  <si>
    <t xml:space="preserve">        IMPERMEABILIZACIÓN DE PARÁMETROS ENTERRADOS CON PINTURA ASFÁLTICA</t>
  </si>
  <si>
    <t>C3</t>
  </si>
  <si>
    <t xml:space="preserve">    OBRAS DE REDES</t>
  </si>
  <si>
    <t>604.A</t>
  </si>
  <si>
    <t xml:space="preserve">        REUBICACIÓN DE POSTE DE ENERGÍA</t>
  </si>
  <si>
    <t>C4</t>
  </si>
  <si>
    <t xml:space="preserve">    CRUCE VIAL</t>
  </si>
  <si>
    <t xml:space="preserve">        EXCAVACION DE ROCA FIJA CON MARTILLO HIDRÁULICO</t>
  </si>
  <si>
    <t>414.B</t>
  </si>
  <si>
    <t xml:space="preserve">        GEOCELDA HORMIGONADA</t>
  </si>
  <si>
    <t>420.A</t>
  </si>
  <si>
    <t xml:space="preserve">        RELLENO COMPACTADO</t>
  </si>
  <si>
    <t>C5</t>
  </si>
  <si>
    <t xml:space="preserve">    DEMOLICIÓN DE OBRAS DE CONCRETO EXISTENTE</t>
  </si>
  <si>
    <t>612.A</t>
  </si>
  <si>
    <t xml:space="preserve">        DEMOLICIÓN DE OBRA DE CONCRETO EXISTENTE</t>
  </si>
  <si>
    <t>TRABAJOS DE CIERRE</t>
  </si>
  <si>
    <t>902.A</t>
  </si>
  <si>
    <t xml:space="preserve">    MEDIDAS DE MANEJO AMBIENTAL</t>
  </si>
  <si>
    <t>902.B</t>
  </si>
  <si>
    <t xml:space="preserve">    MEDIDAS DE MANEJO DE RESIDUOS SÓLIDOS</t>
  </si>
  <si>
    <t>902.C.1</t>
  </si>
  <si>
    <t xml:space="preserve">    MONITOREO DE CALIDAD AIRE</t>
  </si>
  <si>
    <t>902.C.2</t>
  </si>
  <si>
    <t xml:space="preserve">    MONITOREO DE CALIDAD RUIDO</t>
  </si>
  <si>
    <t>902.C.3</t>
  </si>
  <si>
    <t xml:space="preserve">    MONITOREO DE CALIDAD AGUA</t>
  </si>
  <si>
    <t>902.C.4</t>
  </si>
  <si>
    <t xml:space="preserve">    MONITOREO DE CALIDAD SUELO</t>
  </si>
  <si>
    <t>902.D</t>
  </si>
  <si>
    <t xml:space="preserve">    MEDIDAS DE CONTINGENCIAS Y CIERRE DE OBRA</t>
  </si>
  <si>
    <t>SUBTOTAL</t>
  </si>
  <si>
    <t>GASTOS GENERALES</t>
  </si>
  <si>
    <t>UTILIDAD</t>
  </si>
  <si>
    <t>TOTAL S/.</t>
  </si>
  <si>
    <t>EXP. CONSTRUCCION (metrados prop.)</t>
  </si>
  <si>
    <t>El rendimiento adecuado para la actividad.</t>
  </si>
  <si>
    <t>Rendimiento acorde a la actividad. Considera una eficiencia en la explotación de aprox 58%.</t>
  </si>
  <si>
    <t>Rendimiento de 0.23 ha/día muy reducido para la actividad propuesta. Debe estar aprox entre 0.5 - 1.0 ha/día</t>
  </si>
  <si>
    <t>No se tiene observaciones, rendimiento adecuado para la actividad.</t>
  </si>
  <si>
    <t>Revisar rendimiento muy bajo para la actividad.</t>
  </si>
  <si>
    <t>En la actualización, esta partida queda desestimada del alcance.</t>
  </si>
  <si>
    <t>Revisar rendimiento muy bajo considerando que se utiliza equipo retroexcavadora.</t>
  </si>
  <si>
    <t>Revisar recursos con rodillo de 10-12Ton se puede alcanzar la compactación requerida.</t>
  </si>
  <si>
    <t>Los rendimientos considerados son demasiado bajos para la actividad.</t>
  </si>
  <si>
    <t>No se tiene observación.</t>
  </si>
  <si>
    <t>No se tiene observación. Presenta sustento de ciclos de transporte.</t>
  </si>
  <si>
    <t>revisar rendimiento del transporte de roca D&lt;=1Km</t>
  </si>
  <si>
    <t>Justificar la cantidad de agua considerar en la partida 63,859</t>
  </si>
  <si>
    <t>Precio por encima del mercado</t>
  </si>
  <si>
    <t>Como SC no se puede evaluar el PU.</t>
  </si>
  <si>
    <t>Comentario general: Las tarifas de mano de obra no se encuentran acorde al convenio colectivo de construcción civil del año 2022-2023. Presentar sustento en caso se haya considerado 1 o 2 horas extras de trabajo.</t>
  </si>
  <si>
    <t>CONSORCIO WARI ALTO (ALTESA - CONAR)</t>
  </si>
  <si>
    <t>COMENTARIOS:</t>
  </si>
  <si>
    <t>RESPUESTA:</t>
  </si>
  <si>
    <t>La partida no considera costo de material, solo el maquinado del afirmado de la cantera propuesta.</t>
  </si>
  <si>
    <t>Se está considerando 4 movilizaciones a los equipos que serán alquilados, debido a la doble movilización de los 4 meses planteados para no incurrir en gastos de stand by. En los equipos propios se consideran solo 2 movilizaciones.</t>
  </si>
  <si>
    <t>Se esta considerando un tractor de D6T, el rendimiento que indican es para tractores de mayor capacidad.</t>
  </si>
  <si>
    <t>Se esta considerando que una cisterna realiza 4 regadas en un día, se destinan 2 cisternas permanentes para control de polvos, cisternas de 5000 gln</t>
  </si>
  <si>
    <t>Se considera jornal de 10 horas con las tarifas vigentes de la tabla salarial de la  mano de obra de construcción civil. Se detalla el costo de MO considerado.</t>
  </si>
  <si>
    <t>* Se presenta el sustento del costo de una muda de EPP.
* Se ha cambiado el concepto de Sindicato, considerando como paz social a 4 trabajadores del sindicato que debemos costear durante la ejecución.
+ No se consideran en los 70 indirectos a los 11 choferes y 8 vigilantes, cuyos EMO tienen un costo diferente.
* Para el cálculo de las cajas de agua por mes se ha considerado: 257 personas que consumen 1.5 l por día, por 26 días al mes, entre 20 litros por caja, nos da la cantidad de cajas al mes.</t>
  </si>
  <si>
    <t>Se ha recalculado el precio unitario.</t>
  </si>
  <si>
    <t>Revisar rendimiento muy bajo para la actividad. Considerar solo 1 peón.</t>
  </si>
  <si>
    <t>El precio debería ser similar al contemplado en las partidas 404.G</t>
  </si>
  <si>
    <t>Verificar el PU del concreto utilizado. Reconsiderar el uso de bomba para poco volumen de concreto. Reconsiderar el uso de Grúa de 12Tn para el encofrado y acero, en especial para esta partida.</t>
  </si>
  <si>
    <t>Verificar la disponibilidad de adquisición de concreto premezclado en la zona. Caso contrario plantear los recursos para fabricar in situ.</t>
  </si>
  <si>
    <t>El concreto ciclópeo si plantea fabricar en sitio.</t>
  </si>
  <si>
    <t>Verificar la necesidad de la Grúa de 12Tn, podría ser de menor capacidad 5tn.</t>
  </si>
  <si>
    <t>* Si considera el plazo establecido en los TDRs de 18.5 meses.
* Presentar sustento del desagregado de costos del EPP (S/400 x persona).
* No considerar COSTOS COVID, solo un costo mínimo como parte del Plan SSOMA.
* El rubro de GASTOS VARIOS es demasiado elevado, específicamente los gastos de "Sindicato", en todo caso considerar un monto por "Paz Social".
* La cantidad de personal indirecto calculada para los EMOs es mayor (89 personas) a la cantidad considerada en el calculo (70 personas).
* Gastos de operación de instalaciones. Cantidad de agua considerada (501.15). De acuerdo a lo observado se cuantifica 257 personas entre MOD y MOI.</t>
  </si>
  <si>
    <t>En la cantidad de veces de movilización y desmov. Indica 4 veces cuando lo correcto debe ser 2 veces.</t>
  </si>
  <si>
    <t>Considera un índice de material afirmado de 900m3/km. Debe considerar material de lastre.</t>
  </si>
  <si>
    <t>Justificar la cantidad de vigías considerada en el APU.</t>
  </si>
  <si>
    <t>1 vigía x cada frente de trabajo ( 6 frentes); 1 vigía x cada cantera (2 canteras); 1 vigía x punto de agua (2 puntos de agua); 1 vigía por cada cruce de acceso de los frentes de trabajo (5 vigías)</t>
  </si>
  <si>
    <t>Mano de Obra</t>
  </si>
  <si>
    <t>Unidad</t>
  </si>
  <si>
    <t>Incremeto x Hora Extra</t>
  </si>
  <si>
    <t>Costo Hora extra</t>
  </si>
  <si>
    <t>Costo Inc Jornal 10 Hr</t>
  </si>
  <si>
    <t>Precio S/.
HH</t>
  </si>
  <si>
    <t>Capataz</t>
  </si>
  <si>
    <t>HH</t>
  </si>
  <si>
    <t>Operador de Equipo Pesado</t>
  </si>
  <si>
    <t>Chofer de Volquete</t>
  </si>
  <si>
    <t>Operario</t>
  </si>
  <si>
    <t>Oficial</t>
  </si>
  <si>
    <t>Oficial Topógrafo</t>
  </si>
  <si>
    <t>Nivelador</t>
  </si>
  <si>
    <t>Controlador de equipos</t>
  </si>
  <si>
    <t>Vigía</t>
  </si>
  <si>
    <t>Ayudante</t>
  </si>
  <si>
    <t>Cantidad</t>
  </si>
  <si>
    <t>Pantalon</t>
  </si>
  <si>
    <t>Polo</t>
  </si>
  <si>
    <t>Chaleco</t>
  </si>
  <si>
    <t>Guantes</t>
  </si>
  <si>
    <t>Lentes</t>
  </si>
  <si>
    <t>Casco</t>
  </si>
  <si>
    <t>Tapones</t>
  </si>
  <si>
    <t>Cortaviento</t>
  </si>
  <si>
    <t>Respirador</t>
  </si>
  <si>
    <t>EPP</t>
  </si>
  <si>
    <t>Total</t>
  </si>
  <si>
    <t>PU S/.</t>
  </si>
  <si>
    <t>Monto S/.</t>
  </si>
  <si>
    <t>Costo de EPP x Trabajador en 1 muda</t>
  </si>
  <si>
    <t>Costo S/.
2022 -2023</t>
  </si>
  <si>
    <t>Zapatos de seguridad</t>
  </si>
  <si>
    <t>No se consideran cambios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</si>
</sst>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.00_);_(* \(#,##0.00\);_(* &quot;-&quot;??_);_(@_)"/>
  </numFmts>
  <fonts count="26" x14ac:knownFonts="1">
    <font>
      <sz val="10"/>
      <name val="Arial"/>
    </font>
    <font>
      <sz val="10"/>
      <color indexed="8"/>
      <name val="Arial"/>
      <family val="2"/>
    </font>
    <font>
      <sz val="6.3"/>
      <color indexed="8"/>
      <name val="Arial Narrow"/>
      <family val="2"/>
    </font>
    <font>
      <b/>
      <sz val="10"/>
      <color indexed="8"/>
      <name val="Arial"/>
      <family val="2"/>
    </font>
    <font>
      <b/>
      <sz val="10"/>
      <color rgb="FFFFFFFF"/>
      <name val="Calibri"/>
      <family val="2"/>
      <scheme val="minor"/>
    </font>
    <font>
      <sz val="10"/>
      <name val="Arial"/>
      <family val="2"/>
    </font>
    <font>
      <b/>
      <sz val="9"/>
      <name val="Calibri"/>
      <family val="2"/>
      <scheme val="minor"/>
    </font>
    <font>
      <sz val="10"/>
      <name val="Calibri"/>
      <family val="2"/>
      <scheme val="minor"/>
    </font>
    <font>
      <sz val="9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b/>
      <sz val="10"/>
      <color theme="0"/>
      <name val="Arial Narrow"/>
      <family val="2"/>
    </font>
    <font>
      <b/>
      <sz val="10"/>
      <name val="Calibri"/>
      <family val="2"/>
      <scheme val="minor"/>
    </font>
    <font>
      <b/>
      <sz val="11"/>
      <color theme="1"/>
      <name val="Arial Narrow"/>
      <family val="2"/>
    </font>
    <font>
      <sz val="11"/>
      <color theme="1"/>
      <name val="Arial Narrow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538235"/>
      </patternFill>
    </fill>
    <fill>
      <patternFill patternType="solid">
        <fgColor rgb="FFFFF1CC"/>
      </patternFill>
    </fill>
    <fill>
      <patternFill patternType="solid">
        <fgColor rgb="FFF4AF8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5">
    <xf numFmtId="0" fontId="0" fillId="0" borderId="0"/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43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43" fontId="18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</cellStyleXfs>
  <cellXfs count="127">
    <xf numFmtId="0" fontId="0" fillId="0" borderId="0" xfId="0"/>
    <xf numFmtId="0" fontId="1" fillId="0" borderId="0" xfId="1">
      <alignment vertical="top"/>
    </xf>
    <xf numFmtId="0" fontId="2" fillId="0" borderId="0" xfId="1" applyFont="1" applyAlignment="1">
      <alignment vertical="top" wrapText="1" readingOrder="1"/>
    </xf>
    <xf numFmtId="0" fontId="1" fillId="0" borderId="0" xfId="2">
      <alignment vertical="top"/>
    </xf>
    <xf numFmtId="0" fontId="2" fillId="0" borderId="0" xfId="2" applyFont="1" applyAlignment="1">
      <alignment vertical="top" wrapText="1" readingOrder="1"/>
    </xf>
    <xf numFmtId="0" fontId="2" fillId="0" borderId="0" xfId="2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43" fontId="0" fillId="0" borderId="0" xfId="0" applyNumberFormat="1"/>
    <xf numFmtId="4" fontId="0" fillId="0" borderId="0" xfId="0" applyNumberFormat="1"/>
    <xf numFmtId="0" fontId="5" fillId="0" borderId="0" xfId="0" applyFont="1" applyAlignment="1">
      <alignment horizontal="right" vertical="top"/>
    </xf>
    <xf numFmtId="4" fontId="4" fillId="8" borderId="2" xfId="4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5" fillId="0" borderId="20" xfId="0" applyFont="1" applyBorder="1" applyAlignment="1">
      <alignment horizontal="center" vertical="center" wrapText="1"/>
    </xf>
    <xf numFmtId="0" fontId="15" fillId="0" borderId="21" xfId="0" applyFont="1" applyBorder="1" applyAlignment="1">
      <alignment horizontal="center" vertical="center" wrapText="1"/>
    </xf>
    <xf numFmtId="4" fontId="4" fillId="7" borderId="1" xfId="4" applyNumberFormat="1" applyFont="1" applyFill="1" applyBorder="1" applyAlignment="1">
      <alignment horizontal="center" vertical="center"/>
    </xf>
    <xf numFmtId="0" fontId="15" fillId="0" borderId="11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4" fontId="4" fillId="8" borderId="1" xfId="4" applyNumberFormat="1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43" fontId="0" fillId="0" borderId="0" xfId="9" applyFont="1"/>
    <xf numFmtId="0" fontId="19" fillId="7" borderId="4" xfId="2" applyFont="1" applyFill="1" applyBorder="1" applyAlignment="1">
      <alignment horizontal="center" vertical="center" wrapText="1" readingOrder="1"/>
    </xf>
    <xf numFmtId="0" fontId="19" fillId="8" borderId="4" xfId="2" applyFont="1" applyFill="1" applyBorder="1" applyAlignment="1">
      <alignment horizontal="center" vertical="center" wrapText="1" readingOrder="1"/>
    </xf>
    <xf numFmtId="4" fontId="7" fillId="3" borderId="23" xfId="0" applyNumberFormat="1" applyFont="1" applyFill="1" applyBorder="1" applyAlignment="1">
      <alignment horizontal="left" vertical="center" wrapText="1"/>
    </xf>
    <xf numFmtId="0" fontId="8" fillId="0" borderId="6" xfId="0" applyFont="1" applyBorder="1" applyAlignment="1">
      <alignment horizontal="center" vertical="center" wrapText="1"/>
    </xf>
    <xf numFmtId="43" fontId="8" fillId="0" borderId="22" xfId="9" applyFont="1" applyFill="1" applyBorder="1" applyAlignment="1">
      <alignment horizontal="center" vertical="center" wrapText="1"/>
    </xf>
    <xf numFmtId="4" fontId="9" fillId="0" borderId="25" xfId="0" applyNumberFormat="1" applyFont="1" applyBorder="1" applyAlignment="1">
      <alignment horizontal="left" vertical="center" shrinkToFit="1"/>
    </xf>
    <xf numFmtId="4" fontId="7" fillId="4" borderId="23" xfId="0" applyNumberFormat="1" applyFont="1" applyFill="1" applyBorder="1" applyAlignment="1">
      <alignment horizontal="left" vertical="center" wrapText="1"/>
    </xf>
    <xf numFmtId="4" fontId="7" fillId="0" borderId="24" xfId="5" applyNumberFormat="1" applyFont="1" applyBorder="1" applyAlignment="1">
      <alignment horizontal="left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22" xfId="0" applyFont="1" applyFill="1" applyBorder="1" applyAlignment="1">
      <alignment horizontal="center" vertical="center" wrapText="1"/>
    </xf>
    <xf numFmtId="4" fontId="7" fillId="3" borderId="3" xfId="0" applyNumberFormat="1" applyFont="1" applyFill="1" applyBorder="1" applyAlignment="1">
      <alignment horizontal="center" vertical="center" wrapText="1"/>
    </xf>
    <xf numFmtId="4" fontId="7" fillId="3" borderId="23" xfId="0" applyNumberFormat="1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4" borderId="22" xfId="0" applyFont="1" applyFill="1" applyBorder="1" applyAlignment="1">
      <alignment horizontal="center" vertical="center" wrapText="1"/>
    </xf>
    <xf numFmtId="4" fontId="7" fillId="4" borderId="3" xfId="0" applyNumberFormat="1" applyFont="1" applyFill="1" applyBorder="1" applyAlignment="1">
      <alignment horizontal="center" vertical="center" wrapText="1"/>
    </xf>
    <xf numFmtId="4" fontId="7" fillId="4" borderId="23" xfId="0" applyNumberFormat="1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2" fontId="9" fillId="0" borderId="22" xfId="0" applyNumberFormat="1" applyFont="1" applyBorder="1" applyAlignment="1">
      <alignment horizontal="center" vertical="center" shrinkToFit="1"/>
    </xf>
    <xf numFmtId="4" fontId="7" fillId="0" borderId="4" xfId="5" applyNumberFormat="1" applyFont="1" applyBorder="1" applyAlignment="1">
      <alignment horizontal="center" vertical="center"/>
    </xf>
    <xf numFmtId="4" fontId="7" fillId="0" borderId="24" xfId="5" applyNumberFormat="1" applyFont="1" applyBorder="1" applyAlignment="1">
      <alignment horizontal="center" vertical="center"/>
    </xf>
    <xf numFmtId="4" fontId="9" fillId="0" borderId="25" xfId="0" applyNumberFormat="1" applyFont="1" applyBorder="1" applyAlignment="1">
      <alignment horizontal="center" vertical="center" shrinkToFit="1"/>
    </xf>
    <xf numFmtId="43" fontId="7" fillId="4" borderId="22" xfId="9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2" fontId="9" fillId="0" borderId="26" xfId="0" applyNumberFormat="1" applyFont="1" applyBorder="1" applyAlignment="1">
      <alignment horizontal="center" vertical="center" shrinkToFit="1"/>
    </xf>
    <xf numFmtId="0" fontId="20" fillId="4" borderId="22" xfId="0" applyFont="1" applyFill="1" applyBorder="1" applyAlignment="1">
      <alignment horizontal="center" vertical="center" wrapText="1"/>
    </xf>
    <xf numFmtId="4" fontId="20" fillId="4" borderId="3" xfId="0" applyNumberFormat="1" applyFont="1" applyFill="1" applyBorder="1" applyAlignment="1">
      <alignment horizontal="center" vertical="center" wrapText="1"/>
    </xf>
    <xf numFmtId="4" fontId="20" fillId="4" borderId="23" xfId="0" applyNumberFormat="1" applyFont="1" applyFill="1" applyBorder="1" applyAlignment="1">
      <alignment horizontal="center" vertical="center" wrapText="1"/>
    </xf>
    <xf numFmtId="4" fontId="9" fillId="0" borderId="22" xfId="0" applyNumberFormat="1" applyFont="1" applyBorder="1" applyAlignment="1">
      <alignment horizontal="center" vertical="center" shrinkToFit="1"/>
    </xf>
    <xf numFmtId="0" fontId="6" fillId="5" borderId="3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43" fontId="7" fillId="5" borderId="22" xfId="9" applyFont="1" applyFill="1" applyBorder="1" applyAlignment="1">
      <alignment horizontal="center" vertical="center" wrapText="1"/>
    </xf>
    <xf numFmtId="0" fontId="7" fillId="5" borderId="22" xfId="0" applyFont="1" applyFill="1" applyBorder="1" applyAlignment="1">
      <alignment horizontal="center" vertical="center" wrapText="1"/>
    </xf>
    <xf numFmtId="4" fontId="7" fillId="5" borderId="3" xfId="0" applyNumberFormat="1" applyFont="1" applyFill="1" applyBorder="1" applyAlignment="1">
      <alignment horizontal="center" vertical="center" wrapText="1"/>
    </xf>
    <xf numFmtId="4" fontId="7" fillId="5" borderId="23" xfId="0" applyNumberFormat="1" applyFont="1" applyFill="1" applyBorder="1" applyAlignment="1">
      <alignment horizontal="center" vertical="center" wrapText="1"/>
    </xf>
    <xf numFmtId="4" fontId="7" fillId="0" borderId="0" xfId="5" applyNumberFormat="1" applyFont="1" applyAlignment="1">
      <alignment horizontal="center" vertical="center"/>
    </xf>
    <xf numFmtId="4" fontId="9" fillId="0" borderId="3" xfId="0" applyNumberFormat="1" applyFont="1" applyBorder="1" applyAlignment="1">
      <alignment horizontal="center" vertical="center" shrinkToFi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18" xfId="0" applyFont="1" applyFill="1" applyBorder="1" applyAlignment="1">
      <alignment horizontal="center" vertical="center" wrapText="1"/>
    </xf>
    <xf numFmtId="43" fontId="6" fillId="4" borderId="22" xfId="9" applyFont="1" applyFill="1" applyBorder="1" applyAlignment="1">
      <alignment horizontal="center" vertical="center" wrapText="1"/>
    </xf>
    <xf numFmtId="0" fontId="6" fillId="4" borderId="22" xfId="0" applyFont="1" applyFill="1" applyBorder="1" applyAlignment="1">
      <alignment horizontal="center" vertical="center" wrapText="1"/>
    </xf>
    <xf numFmtId="4" fontId="6" fillId="4" borderId="7" xfId="0" applyNumberFormat="1" applyFont="1" applyFill="1" applyBorder="1" applyAlignment="1">
      <alignment horizontal="center" vertical="center" wrapText="1"/>
    </xf>
    <xf numFmtId="4" fontId="6" fillId="4" borderId="25" xfId="0" applyNumberFormat="1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18" xfId="0" applyFont="1" applyFill="1" applyBorder="1" applyAlignment="1">
      <alignment horizontal="center" vertical="center" wrapText="1"/>
    </xf>
    <xf numFmtId="43" fontId="6" fillId="5" borderId="22" xfId="9" applyFont="1" applyFill="1" applyBorder="1" applyAlignment="1">
      <alignment horizontal="center" vertical="center" wrapText="1"/>
    </xf>
    <xf numFmtId="0" fontId="6" fillId="5" borderId="22" xfId="0" applyFont="1" applyFill="1" applyBorder="1" applyAlignment="1">
      <alignment horizontal="center" vertical="center" wrapText="1"/>
    </xf>
    <xf numFmtId="4" fontId="6" fillId="5" borderId="7" xfId="0" applyNumberFormat="1" applyFont="1" applyFill="1" applyBorder="1" applyAlignment="1">
      <alignment horizontal="center" vertical="center" wrapText="1"/>
    </xf>
    <xf numFmtId="4" fontId="6" fillId="5" borderId="25" xfId="0" applyNumberFormat="1" applyFont="1" applyFill="1" applyBorder="1" applyAlignment="1">
      <alignment horizontal="center" vertical="center" wrapText="1"/>
    </xf>
    <xf numFmtId="4" fontId="9" fillId="0" borderId="23" xfId="0" applyNumberFormat="1" applyFont="1" applyBorder="1" applyAlignment="1">
      <alignment horizontal="center" vertical="center" shrinkToFit="1"/>
    </xf>
    <xf numFmtId="4" fontId="9" fillId="0" borderId="7" xfId="0" applyNumberFormat="1" applyFont="1" applyBorder="1" applyAlignment="1">
      <alignment horizontal="center" vertical="center" shrinkToFit="1"/>
    </xf>
    <xf numFmtId="0" fontId="6" fillId="5" borderId="7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4" fontId="7" fillId="4" borderId="25" xfId="0" applyNumberFormat="1" applyFont="1" applyFill="1" applyBorder="1" applyAlignment="1">
      <alignment horizontal="center" vertical="center" wrapText="1"/>
    </xf>
    <xf numFmtId="2" fontId="9" fillId="0" borderId="7" xfId="0" applyNumberFormat="1" applyFont="1" applyBorder="1" applyAlignment="1">
      <alignment horizontal="center" vertical="center" shrinkToFit="1"/>
    </xf>
    <xf numFmtId="2" fontId="9" fillId="0" borderId="27" xfId="0" applyNumberFormat="1" applyFont="1" applyBorder="1" applyAlignment="1">
      <alignment horizontal="center" vertical="center" shrinkToFit="1"/>
    </xf>
    <xf numFmtId="2" fontId="9" fillId="0" borderId="28" xfId="0" applyNumberFormat="1" applyFont="1" applyBorder="1" applyAlignment="1">
      <alignment horizontal="center" vertical="center" shrinkToFit="1"/>
    </xf>
    <xf numFmtId="4" fontId="9" fillId="0" borderId="29" xfId="0" applyNumberFormat="1" applyFont="1" applyBorder="1" applyAlignment="1">
      <alignment horizontal="center" vertical="center" shrinkToFit="1"/>
    </xf>
    <xf numFmtId="0" fontId="10" fillId="6" borderId="8" xfId="0" applyFont="1" applyFill="1" applyBorder="1" applyAlignment="1">
      <alignment horizontal="center" vertical="center" wrapText="1"/>
    </xf>
    <xf numFmtId="0" fontId="11" fillId="6" borderId="9" xfId="0" applyFont="1" applyFill="1" applyBorder="1" applyAlignment="1">
      <alignment horizontal="center" vertical="center" wrapText="1"/>
    </xf>
    <xf numFmtId="0" fontId="12" fillId="6" borderId="19" xfId="0" applyFont="1" applyFill="1" applyBorder="1" applyAlignment="1">
      <alignment horizontal="center" vertical="center" wrapText="1"/>
    </xf>
    <xf numFmtId="0" fontId="12" fillId="6" borderId="8" xfId="0" applyFont="1" applyFill="1" applyBorder="1" applyAlignment="1">
      <alignment horizontal="center" vertical="center" wrapText="1"/>
    </xf>
    <xf numFmtId="0" fontId="12" fillId="8" borderId="9" xfId="0" applyFont="1" applyFill="1" applyBorder="1" applyAlignment="1">
      <alignment horizontal="center" vertical="center" wrapText="1"/>
    </xf>
    <xf numFmtId="4" fontId="13" fillId="8" borderId="9" xfId="0" applyNumberFormat="1" applyFont="1" applyFill="1" applyBorder="1" applyAlignment="1">
      <alignment horizontal="center" vertical="center" wrapText="1"/>
    </xf>
    <xf numFmtId="4" fontId="14" fillId="8" borderId="10" xfId="0" applyNumberFormat="1" applyFont="1" applyFill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4" fontId="15" fillId="0" borderId="12" xfId="0" applyNumberFormat="1" applyFont="1" applyBorder="1" applyAlignment="1">
      <alignment horizontal="center" vertical="center" wrapText="1"/>
    </xf>
    <xf numFmtId="10" fontId="16" fillId="0" borderId="12" xfId="6" applyNumberFormat="1" applyFont="1" applyBorder="1" applyAlignment="1">
      <alignment horizontal="center" vertical="center" wrapText="1"/>
    </xf>
    <xf numFmtId="4" fontId="14" fillId="0" borderId="13" xfId="0" applyNumberFormat="1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4" fontId="15" fillId="0" borderId="15" xfId="0" applyNumberFormat="1" applyFont="1" applyBorder="1" applyAlignment="1">
      <alignment horizontal="center" vertical="center" wrapText="1"/>
    </xf>
    <xf numFmtId="10" fontId="16" fillId="0" borderId="15" xfId="6" applyNumberFormat="1" applyFont="1" applyBorder="1" applyAlignment="1">
      <alignment horizontal="center" vertical="center" wrapText="1"/>
    </xf>
    <xf numFmtId="4" fontId="14" fillId="0" borderId="16" xfId="0" applyNumberFormat="1" applyFont="1" applyBorder="1" applyAlignment="1">
      <alignment horizontal="center" vertical="center" wrapText="1"/>
    </xf>
    <xf numFmtId="4" fontId="17" fillId="8" borderId="10" xfId="0" applyNumberFormat="1" applyFont="1" applyFill="1" applyBorder="1" applyAlignment="1">
      <alignment horizontal="center" vertical="center" wrapText="1"/>
    </xf>
    <xf numFmtId="0" fontId="21" fillId="9" borderId="4" xfId="0" applyFont="1" applyFill="1" applyBorder="1" applyAlignment="1">
      <alignment vertical="center"/>
    </xf>
    <xf numFmtId="0" fontId="21" fillId="9" borderId="4" xfId="0" applyFont="1" applyFill="1" applyBorder="1" applyAlignment="1">
      <alignment horizontal="center" vertical="center"/>
    </xf>
    <xf numFmtId="17" fontId="21" fillId="9" borderId="4" xfId="0" applyNumberFormat="1" applyFont="1" applyFill="1" applyBorder="1" applyAlignment="1">
      <alignment horizontal="center" vertical="center" wrapText="1"/>
    </xf>
    <xf numFmtId="0" fontId="21" fillId="9" borderId="4" xfId="0" applyFont="1" applyFill="1" applyBorder="1" applyAlignment="1">
      <alignment horizontal="center" vertical="center" wrapText="1"/>
    </xf>
    <xf numFmtId="0" fontId="22" fillId="0" borderId="0" xfId="0" applyFont="1" applyAlignment="1">
      <alignment vertical="center"/>
    </xf>
    <xf numFmtId="4" fontId="22" fillId="0" borderId="0" xfId="0" applyNumberFormat="1" applyFont="1" applyAlignment="1">
      <alignment vertical="center"/>
    </xf>
    <xf numFmtId="0" fontId="22" fillId="0" borderId="4" xfId="0" applyFont="1" applyBorder="1"/>
    <xf numFmtId="0" fontId="22" fillId="0" borderId="4" xfId="0" applyFont="1" applyBorder="1" applyAlignment="1">
      <alignment horizontal="center"/>
    </xf>
    <xf numFmtId="4" fontId="22" fillId="0" borderId="4" xfId="0" applyNumberFormat="1" applyFont="1" applyBorder="1" applyAlignment="1">
      <alignment horizontal="center"/>
    </xf>
    <xf numFmtId="4" fontId="22" fillId="10" borderId="4" xfId="0" applyNumberFormat="1" applyFont="1" applyFill="1" applyBorder="1" applyAlignment="1">
      <alignment horizontal="center"/>
    </xf>
    <xf numFmtId="0" fontId="22" fillId="0" borderId="0" xfId="0" applyFont="1"/>
    <xf numFmtId="4" fontId="22" fillId="0" borderId="0" xfId="0" applyNumberFormat="1" applyFont="1"/>
    <xf numFmtId="0" fontId="22" fillId="0" borderId="0" xfId="0" applyFont="1" applyAlignment="1">
      <alignment horizontal="center"/>
    </xf>
    <xf numFmtId="3" fontId="23" fillId="0" borderId="4" xfId="0" applyNumberFormat="1" applyFont="1" applyBorder="1" applyAlignment="1">
      <alignment vertical="center"/>
    </xf>
    <xf numFmtId="0" fontId="23" fillId="0" borderId="4" xfId="0" applyFont="1" applyBorder="1" applyAlignment="1">
      <alignment horizontal="center" vertical="center"/>
    </xf>
    <xf numFmtId="3" fontId="23" fillId="0" borderId="4" xfId="0" applyNumberFormat="1" applyFont="1" applyBorder="1" applyAlignment="1">
      <alignment horizontal="left" vertical="center"/>
    </xf>
    <xf numFmtId="3" fontId="23" fillId="0" borderId="30" xfId="0" applyNumberFormat="1" applyFont="1" applyBorder="1" applyAlignment="1">
      <alignment vertical="center"/>
    </xf>
    <xf numFmtId="0" fontId="23" fillId="0" borderId="30" xfId="0" applyFont="1" applyBorder="1" applyAlignment="1">
      <alignment horizontal="center" vertical="center"/>
    </xf>
    <xf numFmtId="4" fontId="23" fillId="0" borderId="4" xfId="0" applyNumberFormat="1" applyFont="1" applyBorder="1" applyAlignment="1">
      <alignment horizontal="center" vertical="center"/>
    </xf>
    <xf numFmtId="3" fontId="24" fillId="0" borderId="4" xfId="0" applyNumberFormat="1" applyFont="1" applyBorder="1" applyAlignment="1">
      <alignment vertical="center"/>
    </xf>
    <xf numFmtId="0" fontId="24" fillId="0" borderId="4" xfId="0" applyFont="1" applyBorder="1" applyAlignment="1">
      <alignment horizontal="center" vertical="center"/>
    </xf>
    <xf numFmtId="4" fontId="24" fillId="0" borderId="30" xfId="0" applyNumberFormat="1" applyFont="1" applyBorder="1" applyAlignment="1">
      <alignment horizontal="center" vertical="center"/>
    </xf>
    <xf numFmtId="0" fontId="5" fillId="0" borderId="0" xfId="0" applyFont="1"/>
    <xf numFmtId="0" fontId="25" fillId="0" borderId="0" xfId="0" applyFont="1"/>
    <xf numFmtId="0" fontId="0" fillId="0" borderId="0" xfId="0" applyAlignment="1">
      <alignment horizontal="center"/>
    </xf>
    <xf numFmtId="0" fontId="19" fillId="8" borderId="4" xfId="2" applyFont="1" applyFill="1" applyBorder="1" applyAlignment="1">
      <alignment horizontal="center" vertical="center" wrapText="1" readingOrder="1"/>
    </xf>
    <xf numFmtId="0" fontId="3" fillId="0" borderId="0" xfId="3" applyFont="1" applyAlignment="1">
      <alignment horizontal="center" vertical="top" wrapText="1" readingOrder="1"/>
    </xf>
    <xf numFmtId="0" fontId="3" fillId="0" borderId="0" xfId="3" applyFont="1" applyAlignment="1">
      <alignment horizontal="center" vertical="top" readingOrder="1"/>
    </xf>
  </cellXfs>
  <cellStyles count="15">
    <cellStyle name="Cancel" xfId="10" xr:uid="{A8F3C52D-FAED-4432-9979-31AFC62CAA6C}"/>
    <cellStyle name="Millares" xfId="9" builtinId="3"/>
    <cellStyle name="Millares 16 3" xfId="4" xr:uid="{493BADD7-F1C0-4658-858B-A56A2467BAD4}"/>
    <cellStyle name="Millares 2" xfId="11" xr:uid="{59DB91C2-E20C-48C2-A868-6EC64A277A7E}"/>
    <cellStyle name="Millares 2 3" xfId="12" xr:uid="{390A2A5C-4CC1-4BA2-9BC5-BA2CEC53BAB6}"/>
    <cellStyle name="Millares 3" xfId="14" xr:uid="{BF48D3FB-90B2-4CF6-81DD-5F98660ADAAB}"/>
    <cellStyle name="Normal" xfId="0" builtinId="0"/>
    <cellStyle name="Normal 10 10" xfId="7" xr:uid="{41950672-323C-493C-877C-A0DFD1C0C8E9}"/>
    <cellStyle name="Normal 151" xfId="1" xr:uid="{305D870B-E5C3-4B42-95E1-DC2605162A0B}"/>
    <cellStyle name="Normal 158" xfId="2" xr:uid="{037658F1-80DB-4E45-BA4D-098970689149}"/>
    <cellStyle name="Normal 158 2" xfId="3" xr:uid="{9799F984-237E-4329-A9A8-1926EABDCF8E}"/>
    <cellStyle name="Normal 2 2 2" xfId="5" xr:uid="{0AC51866-E85F-47A3-B05C-48FA5A7EF408}"/>
    <cellStyle name="Normal 2 3" xfId="8" xr:uid="{D8E5CA74-B9E1-4DF5-A79E-DD1E518AE115}"/>
    <cellStyle name="Porcentaje 10" xfId="6" xr:uid="{CE3EF1F6-B40E-4951-B0D2-C9857E277DFA}"/>
    <cellStyle name="Porcentual 2" xfId="13" xr:uid="{A310AAF1-42A3-4244-859A-4D723D303CB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0" Type="http://schemas.openxmlformats.org/officeDocument/2006/relationships/externalLink" Target="externalLinks/externalLink17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24" Type="http://schemas.openxmlformats.org/officeDocument/2006/relationships/calcChain" Target="calcChain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23" Type="http://schemas.openxmlformats.org/officeDocument/2006/relationships/sharedStrings" Target="sharedStrings.xml"/><Relationship Id="rId10" Type="http://schemas.openxmlformats.org/officeDocument/2006/relationships/externalLink" Target="externalLinks/externalLink7.xml"/><Relationship Id="rId19" Type="http://schemas.openxmlformats.org/officeDocument/2006/relationships/externalLink" Target="externalLinks/externalLink16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Relationship Id="rId22" Type="http://schemas.openxmlformats.org/officeDocument/2006/relationships/styles" Target="styles.xml"/><Relationship Id="rId27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2151530</xdr:colOff>
      <xdr:row>0</xdr:row>
      <xdr:rowOff>99936</xdr:rowOff>
    </xdr:from>
    <xdr:to>
      <xdr:col>9</xdr:col>
      <xdr:colOff>5464</xdr:colOff>
      <xdr:row>3</xdr:row>
      <xdr:rowOff>110066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73E2F0A-D902-410F-9D13-22624E63D32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4171" t="37917" r="34980" b="39536"/>
        <a:stretch/>
      </xdr:blipFill>
      <xdr:spPr>
        <a:xfrm>
          <a:off x="12048565" y="99936"/>
          <a:ext cx="1239231" cy="521118"/>
        </a:xfrm>
        <a:prstGeom prst="rect">
          <a:avLst/>
        </a:prstGeom>
      </xdr:spPr>
    </xdr:pic>
    <xdr:clientData/>
  </xdr:twoCellAnchor>
  <xdr:twoCellAnchor editAs="oneCell">
    <xdr:from>
      <xdr:col>1</xdr:col>
      <xdr:colOff>104856</xdr:colOff>
      <xdr:row>0</xdr:row>
      <xdr:rowOff>94458</xdr:rowOff>
    </xdr:from>
    <xdr:to>
      <xdr:col>1</xdr:col>
      <xdr:colOff>818030</xdr:colOff>
      <xdr:row>2</xdr:row>
      <xdr:rowOff>22411</xdr:rowOff>
    </xdr:to>
    <xdr:pic>
      <xdr:nvPicPr>
        <xdr:cNvPr id="3" name="Imagen 2" descr="cid:image004.jpg@01D7823F.95D2A700">
          <a:extLst>
            <a:ext uri="{FF2B5EF4-FFF2-40B4-BE49-F238E27FC236}">
              <a16:creationId xmlns:a16="http://schemas.microsoft.com/office/drawing/2014/main" id="{CF7F4D4F-8981-44A1-8B74-D53CA082138A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1385" y="94458"/>
          <a:ext cx="713174" cy="24171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ATA\DataFile\O\DB9604\RevMay97\SHOPLIS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Lee\CM\PROJ\TIC\Alex%20Hargreaves\13.08.09\Meeting%20in%20London\New%20Template%20WIP\Example\New%20Template%20WIP\cashflow%20TEST%20Ver%20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SILVA/Desktop/INFORMACI&#211;N%20PARA%20CIBELY/2-PLANILLA_METRADOS/2-PLANILLAS_METRADOS/EJEMPLO%20MOVIMIENTO%20TIERRAS/2-%20Metrado%20Mov-Tierr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OORE%20DEFINITIVO\METRADOS\200\02.01.00-02.06.0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CA\EXCEL\OTROS\DICIEM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TZS01\users\KGilchrist\Excel\Reports\812eatonplacecostplan12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dmslon.dluk.net/My%20Documents/mcp/commercial/cashflows/cashflow%20-%2021-03-0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-idbcd-wg1\USER\SETSUBI\ME-2&#31309;&#31639;\01&#31309;&#31639;&#12503;&#12525;&#12472;&#12455;&#12463;&#12488;\&#20013;&#22269;\(2004.12)ACW%20PJ(&#12381;&#12398;2&#65289;\pulau%20final\WINDOWS\Desktop\New%20Folder\Qo-1585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hlfs\Estudios2\Users\Eylem\AppData\Roaming\Microsoft\Excel\TIFLIS_TUNEL_TEKLIF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aKSwork\Clients\zz%20ERTMS%20Samples\Models\Run4\Option4a4\020312_Model_Run4_Opt4a4_v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lo%20-%20Desaguadero\Etapa%20Supervision%20T-VII\Valorizaciones\Val-13\ADICIONAL%20N&#176;01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t_main\khw\DAEWOO\UPSC\&#49444;&#52824;&#44277;&#49324;\&#51077;&#52272;&#44204;&#51201;-1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DOCUME~1\cbilling\LOCALS~1\Temp\812eatonplaceJuneOvalstair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hicama%20Viru\04%20Costo\01%20Presupuesto\202108\HH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_licita\PROY\Proyecto\VIALES\VIAL-07\Dv.%20Tocache%20-%20Pte.%20Pucayacu\elaboracion%20propuesta\3-ABR-08%20TOCACHE%20INTERNO%20VRS%20REF%20ABSOLUCION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q14\c\C\MEM\DEP\RP_JIMB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Contents"/>
      <sheetName val="Summary"/>
      <sheetName val="HQBuilding"/>
      <sheetName val="FitOutHQBldg"/>
      <sheetName val="Security"/>
      <sheetName val="AutoMessengerSystem"/>
      <sheetName val="PASystem"/>
      <sheetName val="TelephoneSystem"/>
      <sheetName val="HQSpecialSystems"/>
      <sheetName val="WaterFeatures"/>
      <sheetName val="DealerRoom"/>
      <sheetName val="Services"/>
      <sheetName val="ACtoStairs"/>
      <sheetName val="GoodsDelivery"/>
      <sheetName val="ToiletPods"/>
      <sheetName val="HQBldgExtCladding"/>
      <sheetName val="GlazedSouthWall"/>
      <sheetName val="HQFFandE"/>
      <sheetName val="ConferenceCentre"/>
      <sheetName val="FitOutConfCentre"/>
      <sheetName val="ConfCentreSpecialSystems"/>
      <sheetName val="ConfCentreExtCladding"/>
      <sheetName val="ConfFFandE"/>
      <sheetName val="CarPark"/>
      <sheetName val="StatutoryCharges"/>
      <sheetName val="Drawingscover"/>
      <sheetName val="Drawings"/>
      <sheetName val="GFA HQ Building"/>
      <sheetName val="GFA Conference"/>
      <sheetName val="GeneralSummary"/>
      <sheetName val="ElementalSummary"/>
      <sheetName val="BQ"/>
      <sheetName val="BQ External"/>
      <sheetName val="SHOPLIST"/>
      <sheetName val="Notes"/>
      <sheetName val="Basis"/>
      <sheetName val="icmal"/>
      <sheetName val="#REF"/>
      <sheetName val="TAS"/>
      <sheetName val="GFA_HQ_Building"/>
      <sheetName val="GFA_Conference"/>
      <sheetName val="Penthouse Apartment"/>
      <sheetName val="LEVEL SHEET"/>
      <sheetName val="SPT vs PHI"/>
      <sheetName val="CASHFLOWS"/>
      <sheetName val="SubmitCal"/>
      <sheetName val="Cash2"/>
      <sheetName val="Z"/>
      <sheetName val="Raw Data"/>
      <sheetName val="Option"/>
      <sheetName val="Chiet tinh dz22"/>
      <sheetName val="Chiet tinh dz35"/>
      <sheetName val="_______"/>
      <sheetName val="核算项目余额表"/>
      <sheetName val="Criteria"/>
      <sheetName val="Assumptions"/>
      <sheetName val="@risk rents and incentives"/>
      <sheetName val="Car park lease"/>
      <sheetName val="Net rent analysis"/>
      <sheetName val="Poz-1 "/>
      <sheetName val="차액보증"/>
      <sheetName val="StattCo yCharges"/>
      <sheetName val="Su}}ary"/>
      <sheetName val="LABOUR HISTOGRAM"/>
      <sheetName val="D-623D"/>
      <sheetName val="改加胶玻璃、室外栏杆"/>
      <sheetName val="Graph Data (DO NOT PRINT)"/>
      <sheetName val="ancillary"/>
      <sheetName val="FOL - Bar"/>
      <sheetName val="1"/>
      <sheetName val="Lab Cum Hist"/>
      <sheetName val="CT Thang Mo"/>
      <sheetName val="HQ-TO"/>
      <sheetName val="BOQ"/>
      <sheetName val="Bill No. 2"/>
      <sheetName val="budget summary (2)"/>
      <sheetName val="Budget Analysis Summary"/>
      <sheetName val="Data"/>
      <sheetName val="Tender Summary"/>
      <sheetName val="Insurance Ext"/>
      <sheetName val="Prelims"/>
      <sheetName val="Customize Your Invoice"/>
      <sheetName val="B"/>
      <sheetName val="HVAC BoQ"/>
      <sheetName val="PriceSummary"/>
      <sheetName val="Sheet2"/>
      <sheetName val="Projet, methodes &amp; couts"/>
      <sheetName val="Macro1"/>
      <sheetName val="Planning"/>
      <sheetName val="TAHRIR"/>
      <sheetName val="Bases"/>
      <sheetName val="Risques majeurs &amp; Frais Ind."/>
      <sheetName val="Bouclage"/>
      <sheetName val="AREG_05"/>
      <sheetName val="CT  PL"/>
      <sheetName val=""/>
      <sheetName val="BQ_External"/>
      <sheetName val="Bill_1"/>
      <sheetName val="Bill_2"/>
      <sheetName val="Bill_3"/>
      <sheetName val="Bill_4"/>
      <sheetName val="Bill_5"/>
      <sheetName val="Bill_6"/>
      <sheetName val="Bill_7"/>
      <sheetName val="Sheet1"/>
      <sheetName val="企业表一"/>
      <sheetName val="M-5C"/>
      <sheetName val="M-5A"/>
      <sheetName val="Bill 2"/>
      <sheetName val="ANNEXURE-A"/>
      <sheetName val="POWER"/>
      <sheetName val="MTP"/>
      <sheetName val="LABOUR_HISTOGRAM"/>
      <sheetName val="JAS"/>
      <sheetName val="intr stool brkup"/>
      <sheetName val="Body Sheet"/>
      <sheetName val="1.0 Executive Summary"/>
      <sheetName val="Ap A"/>
      <sheetName val="List"/>
      <sheetName val="Budget"/>
      <sheetName val="GFA_HQ_Building1"/>
      <sheetName val="GFA_Conference1"/>
      <sheetName val="BQ_External1"/>
      <sheetName val="Penthouse_Apartment"/>
      <sheetName val="StattCo_yCharges"/>
      <sheetName val="Raw_Data"/>
      <sheetName val="@risk_rents_and_incentives"/>
      <sheetName val="Car_park_lease"/>
      <sheetName val="Net_rent_analysis"/>
      <sheetName val="Poz-1_"/>
      <sheetName val="Chiet_tinh_dz22"/>
      <sheetName val="Chiet_tinh_dz35"/>
      <sheetName val="Lab_Cum_Hist"/>
      <sheetName val="Graph_Data_(DO_NOT_PRINT)"/>
      <sheetName val="Projet,_methodes_&amp;_couts"/>
      <sheetName val="Risques_majeurs_&amp;_Frais_Ind_"/>
      <sheetName val="CT_Thang_Mo"/>
      <sheetName val="Bill_No__2"/>
      <sheetName val="SPT_vs_PHI"/>
      <sheetName val="budget_summary_(2)"/>
      <sheetName val="Budget_Analysis_Summary"/>
      <sheetName val="CT__PL"/>
      <sheetName val="LEVEL_SHEET"/>
      <sheetName val="FOL_-_Bar"/>
      <sheetName val="Currencies"/>
      <sheetName val="Rate analysis"/>
      <sheetName val="ConferenceCentre_x0000_옰ʒ䄂ʒ鵠ʐ䄂ʒ閐̐䄂ʒ蕈̐"/>
      <sheetName val="Top sheet"/>
      <sheetName val="COC"/>
      <sheetName val="Inputs"/>
      <sheetName val="LABOUR_HISTOGRAM1"/>
      <sheetName val="Sheet3"/>
      <sheetName val="SHOPLIST.xls"/>
      <sheetName val="Geneí¬_x0008_i_x0000__x0000__x0014__x0000_0."/>
      <sheetName val="70_x0000_,/0_x0000_s«_x0008_i_x0000_Æø_x0003_í¬_x0008_i_x0000_"/>
      <sheetName val="2 Div 14 "/>
      <sheetName val="기계내역서"/>
      <sheetName val="DATAS"/>
      <sheetName val="Tender_Summary"/>
      <sheetName val="Insurance_Ext"/>
      <sheetName val="Customize_Your_Invoice"/>
      <sheetName val="HVAC_BoQ"/>
      <sheetName val="GFA_HQ_Building3"/>
      <sheetName val="GFA_Conference3"/>
      <sheetName val="StattCo_yCharges2"/>
      <sheetName val="BQ_External3"/>
      <sheetName val="Penthouse_Apartment2"/>
      <sheetName val="LABOUR_HISTOGRAM3"/>
      <sheetName val="Chiet_tinh_dz222"/>
      <sheetName val="Chiet_tinh_dz352"/>
      <sheetName val="CT_Thang_Mo2"/>
      <sheetName val="Raw_Data2"/>
      <sheetName val="@risk_rents_and_incentives2"/>
      <sheetName val="Car_park_lease2"/>
      <sheetName val="Net_rent_analysis2"/>
      <sheetName val="Poz-1_2"/>
      <sheetName val="Lab_Cum_Hist2"/>
      <sheetName val="Graph_Data_(DO_NOT_PRINT)2"/>
      <sheetName val="LEVEL_SHEET2"/>
      <sheetName val="Bill_No__22"/>
      <sheetName val="Tender_Summary2"/>
      <sheetName val="Insurance_Ext2"/>
      <sheetName val="FOL_-_Bar2"/>
      <sheetName val="SPT_vs_PHI2"/>
      <sheetName val="Customize_Your_Invoice2"/>
      <sheetName val="HVAC_BoQ2"/>
      <sheetName val="budget_summary_(2)1"/>
      <sheetName val="Budget_Analysis_Summary1"/>
      <sheetName val="Body_Sheet1"/>
      <sheetName val="1_0_Executive_Summary1"/>
      <sheetName val="Projet,_methodes_&amp;_couts1"/>
      <sheetName val="Risques_majeurs_&amp;_Frais_Ind_1"/>
      <sheetName val="CT__PL1"/>
      <sheetName val="Top_sheet1"/>
      <sheetName val="intr_stool_brkup1"/>
      <sheetName val="Rate_analysis1"/>
      <sheetName val="GFA_HQ_Building2"/>
      <sheetName val="GFA_Conference2"/>
      <sheetName val="StattCo_yCharges1"/>
      <sheetName val="BQ_External2"/>
      <sheetName val="Penthouse_Apartment1"/>
      <sheetName val="LABOUR_HISTOGRAM2"/>
      <sheetName val="Chiet_tinh_dz221"/>
      <sheetName val="Chiet_tinh_dz351"/>
      <sheetName val="CT_Thang_Mo1"/>
      <sheetName val="Raw_Data1"/>
      <sheetName val="@risk_rents_and_incentives1"/>
      <sheetName val="Car_park_lease1"/>
      <sheetName val="Net_rent_analysis1"/>
      <sheetName val="Poz-1_1"/>
      <sheetName val="Lab_Cum_Hist1"/>
      <sheetName val="Graph_Data_(DO_NOT_PRINT)1"/>
      <sheetName val="LEVEL_SHEET1"/>
      <sheetName val="Bill_No__21"/>
      <sheetName val="Tender_Summary1"/>
      <sheetName val="Insurance_Ext1"/>
      <sheetName val="FOL_-_Bar1"/>
      <sheetName val="SPT_vs_PHI1"/>
      <sheetName val="Customize_Your_Invoice1"/>
      <sheetName val="HVAC_BoQ1"/>
      <sheetName val="Body_Sheet"/>
      <sheetName val="1_0_Executive_Summary"/>
      <sheetName val="Top_sheet"/>
      <sheetName val="intr_stool_brkup"/>
      <sheetName val="Rate_analysis"/>
      <sheetName val="sal"/>
      <sheetName val="SAP"/>
      <sheetName val="PROJECT BRIEF"/>
      <sheetName val="ACT_SPS"/>
      <sheetName val="SPSF"/>
      <sheetName val="Invoice Summary"/>
      <sheetName val="Bill 1"/>
      <sheetName val="Bill 3"/>
      <sheetName val="Bill 4"/>
      <sheetName val="Bill 5"/>
      <sheetName val="Bill 6"/>
      <sheetName val="Bill 7"/>
      <sheetName val="POWER ASSUMPTIONS"/>
      <sheetName val="concrete"/>
      <sheetName val="beam-reinft-IIInd floor"/>
      <sheetName val="beam-reinft-machine rm"/>
      <sheetName val="girder"/>
      <sheetName val="Rocker"/>
      <sheetName val="98Price"/>
      <sheetName val="Dubai golf"/>
      <sheetName val="WITHOUT C&amp;I PROFIT (3)"/>
      <sheetName val="C (3)"/>
      <sheetName val="GFA_HQ_Building4"/>
      <sheetName val="GFA_Conference4"/>
      <sheetName val="StattCo_yCharges3"/>
      <sheetName val="BQ_External4"/>
      <sheetName val="Penthouse_Apartment3"/>
      <sheetName val="LABOUR_HISTOGRAM4"/>
      <sheetName val="Chiet_tinh_dz223"/>
      <sheetName val="Chiet_tinh_dz353"/>
      <sheetName val="CT_Thang_Mo3"/>
      <sheetName val="Raw_Data3"/>
      <sheetName val="@risk_rents_and_incentives3"/>
      <sheetName val="Car_park_lease3"/>
      <sheetName val="Net_rent_analysis3"/>
      <sheetName val="Poz-1_3"/>
      <sheetName val="Lab_Cum_Hist3"/>
      <sheetName val="Graph_Data_(DO_NOT_PRINT)3"/>
      <sheetName val="LEVEL_SHEET3"/>
      <sheetName val="Bill_No__23"/>
      <sheetName val="Tender_Summary3"/>
      <sheetName val="Insurance_Ext3"/>
      <sheetName val="FOL_-_Bar3"/>
      <sheetName val="SPT_vs_PHI3"/>
      <sheetName val="Customize_Your_Invoice3"/>
      <sheetName val="HVAC_BoQ3"/>
      <sheetName val="budget_summary_(2)2"/>
      <sheetName val="Budget_Analysis_Summary2"/>
      <sheetName val="Body_Sheet2"/>
      <sheetName val="1_0_Executive_Summary2"/>
      <sheetName val="Projet,_methodes_&amp;_couts2"/>
      <sheetName val="Risques_majeurs_&amp;_Frais_Ind_2"/>
      <sheetName val="CT__PL2"/>
      <sheetName val="Top_sheet2"/>
      <sheetName val="intr_stool_brkup2"/>
      <sheetName val="Rate_analysis2"/>
      <sheetName val="GFA_HQ_Building5"/>
      <sheetName val="GFA_Conference5"/>
      <sheetName val="StattCo_yCharges4"/>
      <sheetName val="BQ_External5"/>
      <sheetName val="Penthouse_Apartment4"/>
      <sheetName val="LABOUR_HISTOGRAM5"/>
      <sheetName val="Chiet_tinh_dz224"/>
      <sheetName val="Chiet_tinh_dz354"/>
      <sheetName val="CT_Thang_Mo4"/>
      <sheetName val="Raw_Data4"/>
      <sheetName val="@risk_rents_and_incentives4"/>
      <sheetName val="Car_park_lease4"/>
      <sheetName val="Net_rent_analysis4"/>
      <sheetName val="Poz-1_4"/>
      <sheetName val="Lab_Cum_Hist4"/>
      <sheetName val="Graph_Data_(DO_NOT_PRINT)4"/>
      <sheetName val="LEVEL_SHEET4"/>
      <sheetName val="Bill_No__24"/>
      <sheetName val="Tender_Summary4"/>
      <sheetName val="Insurance_Ext4"/>
      <sheetName val="FOL_-_Bar4"/>
      <sheetName val="SPT_vs_PHI4"/>
      <sheetName val="Customize_Your_Invoice4"/>
      <sheetName val="HVAC_BoQ4"/>
      <sheetName val="budget_summary_(2)3"/>
      <sheetName val="Budget_Analysis_Summary3"/>
      <sheetName val="Body_Sheet3"/>
      <sheetName val="1_0_Executive_Summary3"/>
      <sheetName val="Projet,_methodes_&amp;_couts3"/>
      <sheetName val="Risques_majeurs_&amp;_Frais_Ind_3"/>
      <sheetName val="CT__PL3"/>
      <sheetName val="Top_sheet3"/>
      <sheetName val="intr_stool_brkup3"/>
      <sheetName val="Rate_analysis3"/>
      <sheetName val="BILL COV"/>
      <sheetName val="Ra  stair"/>
      <sheetName val="공종별_집계금액"/>
      <sheetName val="Wall"/>
      <sheetName val="Geneí¬_x0008_i"/>
      <sheetName val="70"/>
      <sheetName val="GFA_HQ_Building6"/>
      <sheetName val="MOS"/>
      <sheetName val="CODE"/>
      <sheetName val="Civil Boq"/>
      <sheetName val="마산월령동골조물량변경"/>
      <sheetName val="250mm"/>
      <sheetName val="200mm"/>
      <sheetName val="160mm"/>
      <sheetName val="FITTINGS"/>
      <sheetName val="VALVE CHAMBERS"/>
      <sheetName val="Fire Hydrants"/>
      <sheetName val="B.GATE VALVE"/>
      <sheetName val="Sub G1 Fire"/>
      <sheetName val="Sub G12 Fire"/>
      <sheetName val="CHART OF ACCOUNTS"/>
      <sheetName val="E-Bill No.6 A-O"/>
      <sheetName val="Bill_21"/>
      <sheetName val="Ap_A"/>
      <sheetName val="SHOPLIST_xls"/>
      <sheetName val="Geneí¬i0_"/>
      <sheetName val="70,/0s«iÆøí¬i"/>
      <sheetName val="2_Div_14_"/>
      <sheetName val="PROJECT_BRIEF"/>
      <sheetName val="Invoice_Summary"/>
      <sheetName val="ABSTRACT"/>
      <sheetName val="DETAILED  BOQ"/>
      <sheetName val="M-Book for Conc"/>
      <sheetName val="M-Book for FW"/>
      <sheetName val="Vehicles"/>
      <sheetName val="PA- Consutant "/>
      <sheetName val="Design"/>
      <sheetName val="Annex"/>
      <sheetName val="factors"/>
      <sheetName val="P4-B"/>
      <sheetName val="Break_Up"/>
      <sheetName val="RESULT"/>
      <sheetName val="IO LIST"/>
      <sheetName val="Formulas"/>
      <sheetName val="Material "/>
      <sheetName val="Quote Sheet"/>
      <sheetName val="upa"/>
      <sheetName val="foot-slab reinft"/>
      <sheetName val="Materials Cost(PCC)"/>
      <sheetName val="PROJECT_BRIEF1"/>
      <sheetName val="Bill_22"/>
      <sheetName val="C_(3)1"/>
      <sheetName val="Ap_A1"/>
      <sheetName val="2_Div_14_1"/>
      <sheetName val="Bill_11"/>
      <sheetName val="Bill_31"/>
      <sheetName val="Bill_41"/>
      <sheetName val="Bill_51"/>
      <sheetName val="Bill_61"/>
      <sheetName val="Bill_71"/>
      <sheetName val="Dubai_golf"/>
      <sheetName val="beam-reinft-IIInd_floor"/>
      <sheetName val="POWER_ASSUMPTIONS"/>
      <sheetName val="beam-reinft-machine_rm"/>
      <sheetName val="C_(3)"/>
      <sheetName val="CERTIFICATE"/>
      <sheetName val="Softscape Buildup"/>
      <sheetName val="Mat'l Rate"/>
      <sheetName val="HIRED LABOUR CODE"/>
      <sheetName val="Toolbox"/>
      <sheetName val="Data_Summary"/>
      <sheetName val="India F&amp;S Template"/>
      <sheetName val="Day work"/>
      <sheetName val="Activity List"/>
      <sheetName val="房屋及建筑物"/>
      <sheetName val="XL4Poppy"/>
      <sheetName val="B185-B-2"/>
      <sheetName val="B185-B-3"/>
      <sheetName val="B185-B-4"/>
      <sheetName val="B185-B-5"/>
      <sheetName val="B185-B-6"/>
      <sheetName val="B185-B-7"/>
      <sheetName val="B185-B-8"/>
      <sheetName val="B185-B-9.1"/>
      <sheetName val="B185-B-9.2"/>
      <sheetName val="ConferenceCentre?옰ʒ䄂ʒ鵠ʐ䄂ʒ閐̐䄂ʒ蕈̐"/>
      <sheetName val="INSTR"/>
      <sheetName val="GFA_HQ_Building8"/>
      <sheetName val="GFA_Conference7"/>
      <sheetName val="BQ_External7"/>
      <sheetName val="Graph_Data_(DO_NOT_PRINT)6"/>
      <sheetName val="Penthouse_Apartment6"/>
      <sheetName val="Chiet_tinh_dz226"/>
      <sheetName val="Chiet_tinh_dz356"/>
      <sheetName val="StattCo_yCharges6"/>
      <sheetName val="Raw_Data6"/>
      <sheetName val="LABOUR_HISTOGRAM7"/>
      <sheetName val="@risk_rents_and_incentives6"/>
      <sheetName val="Car_park_lease6"/>
      <sheetName val="Net_rent_analysis6"/>
      <sheetName val="Poz-1_6"/>
      <sheetName val="CT_Thang_Mo6"/>
      <sheetName val="Lab_Cum_Hist6"/>
      <sheetName val="LEVEL_SHEET6"/>
      <sheetName val="Bill_No__26"/>
      <sheetName val="Tender_Summary6"/>
      <sheetName val="Insurance_Ext6"/>
      <sheetName val="FOL_-_Bar6"/>
      <sheetName val="SPT_vs_PHI6"/>
      <sheetName val="Customize_Your_Invoice6"/>
      <sheetName val="HVAC_BoQ6"/>
      <sheetName val="budget_summary_(2)5"/>
      <sheetName val="Budget_Analysis_Summary5"/>
      <sheetName val="Body_Sheet5"/>
      <sheetName val="1_0_Executive_Summary5"/>
      <sheetName val="Projet,_methodes_&amp;_couts5"/>
      <sheetName val="Risques_majeurs_&amp;_Frais_Ind_5"/>
      <sheetName val="Top_sheet5"/>
      <sheetName val="CT__PL5"/>
      <sheetName val="intr_stool_brkup5"/>
      <sheetName val="Rate_analysis5"/>
      <sheetName val="Dubai_golf1"/>
      <sheetName val="SHOPLIST_xls1"/>
      <sheetName val="Bill_12"/>
      <sheetName val="Bill_32"/>
      <sheetName val="Bill_42"/>
      <sheetName val="Bill_52"/>
      <sheetName val="Bill_62"/>
      <sheetName val="Bill_72"/>
      <sheetName val="beam-reinft-IIInd_floor1"/>
      <sheetName val="Invoice_Summary1"/>
      <sheetName val="POWER_ASSUMPTIONS1"/>
      <sheetName val="beam-reinft-machine_rm1"/>
      <sheetName val="Geneí¬i"/>
      <sheetName val="GFA_HQ_Building7"/>
      <sheetName val="GFA_Conference6"/>
      <sheetName val="BQ_External6"/>
      <sheetName val="StattCo_yCharges5"/>
      <sheetName val="Penthouse_Apartment5"/>
      <sheetName val="LABOUR_HISTOGRAM6"/>
      <sheetName val="Graph_Data_(DO_NOT_PRINT)5"/>
      <sheetName val="Projet,_methodes_&amp;_couts4"/>
      <sheetName val="Risques_majeurs_&amp;_Frais_Ind_4"/>
      <sheetName val="Chiet_tinh_dz225"/>
      <sheetName val="Chiet_tinh_dz355"/>
      <sheetName val="Raw_Data5"/>
      <sheetName val="@risk_rents_and_incentives5"/>
      <sheetName val="Car_park_lease5"/>
      <sheetName val="Net_rent_analysis5"/>
      <sheetName val="Poz-1_5"/>
      <sheetName val="CT_Thang_Mo5"/>
      <sheetName val="Lab_Cum_Hist5"/>
      <sheetName val="Bill_No__25"/>
      <sheetName val="CT__PL4"/>
      <sheetName val="budget_summary_(2)4"/>
      <sheetName val="Budget_Analysis_Summary4"/>
      <sheetName val="Customize_Your_Invoice5"/>
      <sheetName val="HVAC_BoQ5"/>
      <sheetName val="FOL_-_Bar5"/>
      <sheetName val="LEVEL_SHEET5"/>
      <sheetName val="SPT_vs_PHI5"/>
      <sheetName val="Body_Sheet4"/>
      <sheetName val="1_0_Executive_Summary4"/>
      <sheetName val="intr_stool_brkup4"/>
      <sheetName val="Tender_Summary5"/>
      <sheetName val="Insurance_Ext5"/>
      <sheetName val="Top_sheet4"/>
      <sheetName val="Rate_analysis4"/>
      <sheetName val="GFA_HQ_Building9"/>
      <sheetName val="GFA_Conference8"/>
      <sheetName val="BQ_External8"/>
      <sheetName val="Graph_Data_(DO_NOT_PRINT)7"/>
      <sheetName val="Penthouse_Apartment7"/>
      <sheetName val="Chiet_tinh_dz227"/>
      <sheetName val="Chiet_tinh_dz357"/>
      <sheetName val="StattCo_yCharges7"/>
      <sheetName val="Raw_Data7"/>
      <sheetName val="LABOUR_HISTOGRAM8"/>
      <sheetName val="@risk_rents_and_incentives7"/>
      <sheetName val="Car_park_lease7"/>
      <sheetName val="Net_rent_analysis7"/>
      <sheetName val="Poz-1_7"/>
      <sheetName val="CT_Thang_Mo7"/>
      <sheetName val="Lab_Cum_Hist7"/>
      <sheetName val="LEVEL_SHEET7"/>
      <sheetName val="Bill_No__27"/>
      <sheetName val="Tender_Summary7"/>
      <sheetName val="Insurance_Ext7"/>
      <sheetName val="FOL_-_Bar7"/>
      <sheetName val="SPT_vs_PHI7"/>
      <sheetName val="Working for RCC"/>
      <sheetName val="2_Div_14_2"/>
      <sheetName val="Bill_23"/>
      <sheetName val="Ap_A2"/>
      <sheetName val="PROJECT_BRIEF2"/>
      <sheetName val="C_(3)2"/>
      <sheetName val="WITHOUT_C&amp;I_PROFIT_(3)"/>
      <sheetName val="Civil_Boq"/>
      <sheetName val="DETAILED__BOQ"/>
      <sheetName val="M-Book_for_Conc"/>
      <sheetName val="M-Book_for_FW"/>
      <sheetName val="Activity_List"/>
      <sheetName val="HIRED_LABOUR_CODE"/>
      <sheetName val="PA-_Consutant_"/>
      <sheetName val="foot-slab_reinft"/>
      <sheetName val="Softscape_Buildup"/>
      <sheetName val="Mat'l_Rate"/>
      <sheetName val="Ap_A3"/>
      <sheetName val="2_Div_14_3"/>
      <sheetName val="SHOPLIST_xls2"/>
      <sheetName val="PROJECT_BRIEF3"/>
      <sheetName val="Bill_24"/>
      <sheetName val="C_(3)3"/>
      <sheetName val="Bill_13"/>
      <sheetName val="Bill_33"/>
      <sheetName val="Bill_43"/>
      <sheetName val="Bill_53"/>
      <sheetName val="Bill_63"/>
      <sheetName val="Bill_73"/>
      <sheetName val="Dubai_golf2"/>
      <sheetName val="beam-reinft-IIInd_floor2"/>
      <sheetName val="Invoice_Summary2"/>
      <sheetName val="POWER_ASSUMPTIONS2"/>
      <sheetName val="beam-reinft-machine_rm2"/>
      <sheetName val="Civil_Boq1"/>
      <sheetName val="WITHOUT_C&amp;I_PROFIT_(3)1"/>
      <sheetName val="Activity_List1"/>
      <sheetName val="Softscape_Buildup1"/>
      <sheetName val="Mat'l_Rate1"/>
      <sheetName val="RA-markate"/>
      <sheetName val="갑지"/>
      <sheetName val="15-MECH"/>
      <sheetName val="VALVE_CHAMBERS"/>
      <sheetName val="Fire_Hydrants"/>
      <sheetName val="B_GATE_VALVE"/>
      <sheetName val="Sub_G1_Fire"/>
      <sheetName val="Sub_G12_Fire"/>
      <sheetName val="DETAILED__BOQ1"/>
      <sheetName val="M-Book_for_Conc1"/>
      <sheetName val="M-Book_for_FW1"/>
      <sheetName val="Ra__stair"/>
      <sheetName val="HIRED_LABOUR_CODE1"/>
      <sheetName val="PA-_Consutant_1"/>
      <sheetName val="foot-slab_reinft1"/>
      <sheetName val="BILL_COV"/>
      <sheetName val="budget_summary_(2)6"/>
      <sheetName val="Budget_Analysis_Summary6"/>
      <sheetName val="Customize_Your_Invoice7"/>
      <sheetName val="HVAC_BoQ7"/>
      <sheetName val="Projet,_methodes_&amp;_couts6"/>
      <sheetName val="Risques_majeurs_&amp;_Frais_Ind_6"/>
      <sheetName val="CT__PL6"/>
      <sheetName val="intr_stool_brkup6"/>
      <sheetName val="Top_sheet6"/>
      <sheetName val="Body_Sheet6"/>
      <sheetName val="1_0_Executive_Summary6"/>
      <sheetName val="Bill_14"/>
      <sheetName val="Bill_25"/>
      <sheetName val="Bill_34"/>
      <sheetName val="Bill_44"/>
      <sheetName val="Bill_54"/>
      <sheetName val="Bill_64"/>
      <sheetName val="Bill_74"/>
      <sheetName val="2_Div_14_4"/>
      <sheetName val="Ap_A4"/>
      <sheetName val="SHOPLIST_xls3"/>
      <sheetName val="Dubai_golf3"/>
      <sheetName val="beam-reinft-IIInd_floor3"/>
      <sheetName val="beam-reinft-machine_rm3"/>
      <sheetName val="POWER_ASSUMPTIONS3"/>
      <sheetName val="Invoice_Summary3"/>
      <sheetName val="PROJECT_BRIEF4"/>
      <sheetName val="C_(3)4"/>
      <sheetName val="Civil_Boq2"/>
      <sheetName val="Activity_List2"/>
      <sheetName val="WITHOUT_C&amp;I_PROFIT_(3)2"/>
      <sheetName val="VALVE_CHAMBERS1"/>
      <sheetName val="Fire_Hydrants1"/>
      <sheetName val="B_GATE_VALVE1"/>
      <sheetName val="Sub_G1_Fire1"/>
      <sheetName val="Sub_G12_Fire1"/>
      <sheetName val="DETAILED__BOQ2"/>
      <sheetName val="M-Book_for_Conc2"/>
      <sheetName val="M-Book_for_FW2"/>
      <sheetName val="Ra__stair1"/>
      <sheetName val="HIRED_LABOUR_CODE2"/>
      <sheetName val="PA-_Consutant_2"/>
      <sheetName val="foot-slab_reinft2"/>
      <sheetName val="BILL_COV1"/>
      <sheetName val="Eq. Mobilization"/>
      <sheetName val="Chiet t"/>
      <sheetName val="COLUMN"/>
      <sheetName val="Staffing and Rates IA"/>
      <sheetName val="w't table"/>
      <sheetName val="cp-e1"/>
      <sheetName val="Div. 02"/>
      <sheetName val="Div. 03"/>
      <sheetName val="Div. 04"/>
      <sheetName val="Div. 05"/>
      <sheetName val="Div. 06"/>
      <sheetName val="Div. 07"/>
      <sheetName val="Div. 08"/>
      <sheetName val="Div. 09"/>
      <sheetName val="Div. 10"/>
      <sheetName val="Div. 11"/>
      <sheetName val="Div. 12"/>
      <sheetName val="Div.13"/>
      <sheetName val="EXTERNAL WORKS"/>
      <sheetName val="PARAMETER"/>
      <sheetName val="PRODUCTIVITY RATE"/>
      <sheetName val="U.R.A - MASONRY"/>
      <sheetName val="U.R.A - PLASTERING"/>
      <sheetName val="U.R.A - TILING"/>
      <sheetName val="U.R.A - GRANITE"/>
      <sheetName val="V.C 2 - EARTHWORK"/>
      <sheetName val="V.C 9 - CERAMIC"/>
      <sheetName val="V.C 9 - FINISHES"/>
      <sheetName val="Rate_analysis6"/>
      <sheetName val="Day_work"/>
      <sheetName val="Quantity"/>
      <sheetName val="??-BLDG"/>
      <sheetName val="PNT-QUOT-#3"/>
      <sheetName val="COAT&amp;WRAP-QIOT-#3"/>
      <sheetName val="ml"/>
      <sheetName val="col-reinft1"/>
      <sheetName val="bill nb2-Plumbing &amp; Drainag"/>
      <sheetName val="Pl &amp; Dr B"/>
      <sheetName val="Pl &amp; Dr G"/>
      <sheetName val="Pl &amp; Dr M"/>
      <sheetName val="Pl &amp; Dr 1"/>
      <sheetName val="Pl &amp; Dr 2"/>
      <sheetName val="Pl &amp; Dr 3"/>
      <sheetName val="Pl &amp; Dr 4"/>
      <sheetName val="Pl &amp; Dr 5"/>
      <sheetName val="Pl &amp; Dr 6"/>
      <sheetName val="Pl &amp; Dr 7"/>
      <sheetName val="Pl &amp; Dr 8"/>
      <sheetName val="Pl &amp; Dr R"/>
      <sheetName val="FF B"/>
      <sheetName val="FF G"/>
      <sheetName val="FF M"/>
      <sheetName val="FF 1"/>
      <sheetName val="FF 2 "/>
      <sheetName val="FF 3"/>
      <sheetName val="FF 4"/>
      <sheetName val="FF 5"/>
      <sheetName val="FF 6 "/>
      <sheetName val="FF 7"/>
      <sheetName val="FF 8"/>
      <sheetName val="FF R"/>
      <sheetName val="bill nb3-FF"/>
      <sheetName val="HVAC B"/>
      <sheetName val="HVAC G"/>
      <sheetName val="HVAC M"/>
      <sheetName val="HVAC 1"/>
      <sheetName val="HVAC 2"/>
      <sheetName val="HVAC 3"/>
      <sheetName val="HVAC 4"/>
      <sheetName val="HVAC 5"/>
      <sheetName val="HVAC 6"/>
      <sheetName val="HVAC 7"/>
      <sheetName val="HVAC 8"/>
      <sheetName val="HVAC R"/>
      <sheetName val="bill nb4-HVAC"/>
      <sheetName val="Pre"/>
      <sheetName val="SC B"/>
      <sheetName val="SC G"/>
      <sheetName val="SC M"/>
      <sheetName val="SC 1"/>
      <sheetName val="SC 2"/>
      <sheetName val="SC 3"/>
      <sheetName val="SC 4"/>
      <sheetName val="SC 5"/>
      <sheetName val="SC 6"/>
      <sheetName val="SC 7"/>
      <sheetName val="SC 8"/>
      <sheetName val="SC R"/>
      <sheetName val="6-SC"/>
      <sheetName val="AV B"/>
      <sheetName val="AV G"/>
      <sheetName val="AV M"/>
      <sheetName val="AV 1"/>
      <sheetName val="AV 2"/>
      <sheetName val="AV 3"/>
      <sheetName val="AV 4"/>
      <sheetName val="AV 5"/>
      <sheetName val="AV 6"/>
      <sheetName val="AV 7"/>
      <sheetName val="AV 8"/>
      <sheetName val="7-AV"/>
      <sheetName val="EL B"/>
      <sheetName val="ELG"/>
      <sheetName val="EL M"/>
      <sheetName val="EL 1"/>
      <sheetName val="EL 2"/>
      <sheetName val="EL 3"/>
      <sheetName val="EL 4"/>
      <sheetName val="EL 5"/>
      <sheetName val="EL 6"/>
      <sheetName val="EL 7"/>
      <sheetName val="EL 8"/>
      <sheetName val="EL R"/>
      <sheetName val="EL TR"/>
      <sheetName val="8- EL"/>
      <sheetName val="FA B"/>
      <sheetName val="FA G"/>
      <sheetName val="FA M"/>
      <sheetName val="FA 1"/>
      <sheetName val="FA 2"/>
      <sheetName val="FA 3"/>
      <sheetName val="FA 4"/>
      <sheetName val="FA 5"/>
      <sheetName val="FA 6"/>
      <sheetName val="FA 7"/>
      <sheetName val="FA 8"/>
      <sheetName val="FA R"/>
      <sheetName val="9- FA"/>
      <sheetName val="escalation"/>
      <sheetName val="ANAL"/>
      <sheetName val="BOQ_Direct_selling cost"/>
      <sheetName val="Softscape_Buildup2"/>
      <sheetName val="Mat'l_Rate2"/>
      <sheetName val="B03"/>
      <sheetName val="B09.1"/>
      <sheetName val="SIEMENS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/>
      <sheetData sheetId="110" refreshError="1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/>
      <sheetData sheetId="119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/>
      <sheetData sheetId="149"/>
      <sheetData sheetId="150" refreshError="1"/>
      <sheetData sheetId="151" refreshError="1"/>
      <sheetData sheetId="152"/>
      <sheetData sheetId="153"/>
      <sheetData sheetId="154" refreshError="1"/>
      <sheetData sheetId="155" refreshError="1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/>
      <sheetData sheetId="223"/>
      <sheetData sheetId="224"/>
      <sheetData sheetId="225"/>
      <sheetData sheetId="226"/>
      <sheetData sheetId="227" refreshError="1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 refreshError="1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/>
      <sheetData sheetId="321"/>
      <sheetData sheetId="322" refreshError="1"/>
      <sheetData sheetId="323" refreshError="1"/>
      <sheetData sheetId="324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/>
      <sheetData sheetId="333"/>
      <sheetData sheetId="334"/>
      <sheetData sheetId="335"/>
      <sheetData sheetId="336" refreshError="1"/>
      <sheetData sheetId="337"/>
      <sheetData sheetId="338"/>
      <sheetData sheetId="339"/>
      <sheetData sheetId="340"/>
      <sheetData sheetId="341" refreshError="1"/>
      <sheetData sheetId="342" refreshError="1"/>
      <sheetData sheetId="343"/>
      <sheetData sheetId="344"/>
      <sheetData sheetId="345"/>
      <sheetData sheetId="346"/>
      <sheetData sheetId="347"/>
      <sheetData sheetId="348"/>
      <sheetData sheetId="349"/>
      <sheetData sheetId="350" refreshError="1"/>
      <sheetData sheetId="351"/>
      <sheetData sheetId="352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 refreshError="1"/>
      <sheetData sheetId="507" refreshError="1"/>
      <sheetData sheetId="508" refreshError="1"/>
      <sheetData sheetId="509" refreshError="1"/>
      <sheetData sheetId="510"/>
      <sheetData sheetId="511" refreshError="1"/>
      <sheetData sheetId="512"/>
      <sheetData sheetId="513" refreshError="1"/>
      <sheetData sheetId="514" refreshError="1"/>
      <sheetData sheetId="515" refreshError="1"/>
      <sheetData sheetId="516" refreshError="1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 refreshError="1"/>
      <sheetData sheetId="545" refreshError="1"/>
      <sheetData sheetId="546" refreshError="1"/>
      <sheetData sheetId="547" refreshError="1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/>
      <sheetData sheetId="734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1"/>
      <sheetName val="Sheet1"/>
      <sheetName val="1"/>
      <sheetName val="AH Cash Flow"/>
      <sheetName val="CBS"/>
      <sheetName val="AH_Cash_Flow"/>
      <sheetName val="Info Sheet"/>
    </sheetNames>
    <sheetDataSet>
      <sheetData sheetId="0" refreshError="1"/>
      <sheetData sheetId="1"/>
      <sheetData sheetId="2">
        <row r="20">
          <cell r="A20">
            <v>1</v>
          </cell>
          <cell r="B20">
            <v>39173</v>
          </cell>
          <cell r="D20">
            <v>71000</v>
          </cell>
          <cell r="I20">
            <v>67400</v>
          </cell>
        </row>
        <row r="21">
          <cell r="B21">
            <v>39203</v>
          </cell>
          <cell r="D21">
            <v>187000</v>
          </cell>
          <cell r="I21">
            <v>110200</v>
          </cell>
        </row>
        <row r="22">
          <cell r="B22">
            <v>39234</v>
          </cell>
          <cell r="D22">
            <v>335000</v>
          </cell>
          <cell r="I22">
            <v>140600</v>
          </cell>
        </row>
        <row r="23">
          <cell r="B23">
            <v>39264</v>
          </cell>
          <cell r="D23">
            <v>503000</v>
          </cell>
          <cell r="I23">
            <v>159600</v>
          </cell>
        </row>
        <row r="24">
          <cell r="B24">
            <v>39295</v>
          </cell>
          <cell r="D24">
            <v>679000</v>
          </cell>
          <cell r="I24">
            <v>167200</v>
          </cell>
        </row>
        <row r="25">
          <cell r="B25">
            <v>39326</v>
          </cell>
          <cell r="D25">
            <v>849000</v>
          </cell>
          <cell r="I25">
            <v>161500</v>
          </cell>
        </row>
        <row r="26">
          <cell r="B26">
            <v>39356</v>
          </cell>
          <cell r="D26">
            <v>1003000</v>
          </cell>
          <cell r="I26">
            <v>146300</v>
          </cell>
        </row>
        <row r="27">
          <cell r="B27">
            <v>39387</v>
          </cell>
          <cell r="D27">
            <v>1126000</v>
          </cell>
          <cell r="I27">
            <v>116900</v>
          </cell>
        </row>
        <row r="28">
          <cell r="B28">
            <v>39417</v>
          </cell>
          <cell r="D28">
            <v>1208000</v>
          </cell>
          <cell r="I28">
            <v>77900</v>
          </cell>
        </row>
        <row r="29">
          <cell r="B29">
            <v>39448</v>
          </cell>
          <cell r="D29">
            <v>1234567</v>
          </cell>
          <cell r="I29">
            <v>56117</v>
          </cell>
        </row>
        <row r="30">
          <cell r="B30">
            <v>39479</v>
          </cell>
          <cell r="D30">
            <v>0</v>
          </cell>
          <cell r="I30">
            <v>0</v>
          </cell>
        </row>
        <row r="31">
          <cell r="B31">
            <v>39508</v>
          </cell>
          <cell r="D31">
            <v>0</v>
          </cell>
          <cell r="I31">
            <v>0</v>
          </cell>
        </row>
        <row r="32">
          <cell r="B32">
            <v>39539</v>
          </cell>
          <cell r="I32">
            <v>0</v>
          </cell>
        </row>
        <row r="33">
          <cell r="B33">
            <v>39569</v>
          </cell>
          <cell r="I33">
            <v>0</v>
          </cell>
        </row>
        <row r="34">
          <cell r="B34">
            <v>39600</v>
          </cell>
          <cell r="I34">
            <v>0</v>
          </cell>
        </row>
        <row r="35">
          <cell r="B35">
            <v>39630</v>
          </cell>
          <cell r="I35">
            <v>0</v>
          </cell>
        </row>
        <row r="36">
          <cell r="B36">
            <v>39661</v>
          </cell>
          <cell r="I36">
            <v>0</v>
          </cell>
        </row>
        <row r="37">
          <cell r="B37">
            <v>39692</v>
          </cell>
          <cell r="I37">
            <v>0</v>
          </cell>
        </row>
        <row r="38">
          <cell r="B38">
            <v>39722</v>
          </cell>
          <cell r="I38">
            <v>0</v>
          </cell>
        </row>
        <row r="39">
          <cell r="B39">
            <v>39753</v>
          </cell>
          <cell r="I39">
            <v>0</v>
          </cell>
        </row>
        <row r="40">
          <cell r="B40">
            <v>39783</v>
          </cell>
          <cell r="I40">
            <v>0</v>
          </cell>
        </row>
        <row r="41">
          <cell r="B41">
            <v>39814</v>
          </cell>
          <cell r="I41">
            <v>30850</v>
          </cell>
        </row>
        <row r="42">
          <cell r="B42">
            <v>39845</v>
          </cell>
          <cell r="I42">
            <v>0</v>
          </cell>
        </row>
        <row r="43">
          <cell r="B43">
            <v>39873</v>
          </cell>
          <cell r="I43">
            <v>0</v>
          </cell>
        </row>
        <row r="44">
          <cell r="B44">
            <v>39904</v>
          </cell>
          <cell r="I44">
            <v>0</v>
          </cell>
        </row>
        <row r="45">
          <cell r="B45">
            <v>39934</v>
          </cell>
          <cell r="I45">
            <v>0</v>
          </cell>
        </row>
        <row r="46">
          <cell r="B46">
            <v>39965</v>
          </cell>
          <cell r="I46">
            <v>0</v>
          </cell>
        </row>
      </sheetData>
      <sheetData sheetId="3"/>
      <sheetData sheetId="4" refreshError="1"/>
      <sheetData sheetId="5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"/>
      <sheetName val="Sep-MOV"/>
      <sheetName val="Sep-expl"/>
      <sheetName val="RES-MOV"/>
      <sheetName val="EXP "/>
      <sheetName val="Sep-EXCED"/>
      <sheetName val="EXCEDENTES"/>
      <sheetName val="INTERSECC"/>
      <sheetName val="Sep-PERF"/>
      <sheetName val="PERF"/>
      <sheetName val="Sep-BANQ"/>
      <sheetName val="Banquetas"/>
      <sheetName val="Sep-C. ROCA"/>
      <sheetName val="C ROCA"/>
      <sheetName val="Sep-derr"/>
      <sheetName val="Rem. Der"/>
      <sheetName val="Sep-DESBROCE"/>
      <sheetName val="201.B NO BOSCOS."/>
      <sheetName val="Hoja1"/>
    </sheetNames>
    <sheetDataSet>
      <sheetData sheetId="0">
        <row r="8">
          <cell r="H8">
            <v>0</v>
          </cell>
        </row>
      </sheetData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parador"/>
      <sheetName val="Resumen"/>
      <sheetName val="EXP"/>
      <sheetName val="Res-KM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AD"/>
      <sheetName val="GRAL SGO"/>
      <sheetName val="INFORME"/>
      <sheetName val="MFT SGO"/>
      <sheetName val="GRAL TOC"/>
      <sheetName val="MFT TOC"/>
      <sheetName val="DICIEM"/>
      <sheetName val="Restricciones y Compromis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rtrait"/>
      <sheetName val="EXEC SUMMARY"/>
      <sheetName val="Reconciliation"/>
      <sheetName val="SUMMARY"/>
      <sheetName val="EATON SUMMARY"/>
      <sheetName val="Eaton"/>
      <sheetName val="MEWS SUMMARY"/>
      <sheetName val="MEWS"/>
      <sheetName val="EXTERNAL"/>
      <sheetName val="PLANTROOM"/>
      <sheetName val="EXCL"/>
      <sheetName val="appendix"/>
      <sheetName val="Elec"/>
      <sheetName val="Mech"/>
      <sheetName val="FF&amp;E Summary"/>
      <sheetName val="Furniture"/>
      <sheetName val="Curtains"/>
      <sheetName val="Fabrics"/>
      <sheetName val="Rugs"/>
      <sheetName val="Room Finishes"/>
      <sheetName val="Eaton Finishes"/>
      <sheetName val="MEWS Finishes"/>
      <sheetName val="EXEC_SUMMARY"/>
      <sheetName val="EATON_SUMMARY"/>
      <sheetName val="MEWS_SUMMARY"/>
      <sheetName val="FF&amp;E_Summary"/>
      <sheetName val="Room_Finishes"/>
      <sheetName val="Eaton_Finishes"/>
      <sheetName val="MEWS_Finishes"/>
      <sheetName val="EXEC_SUMMARY1"/>
      <sheetName val="EATON_SUMMARY1"/>
      <sheetName val="MEWS_SUMMARY1"/>
      <sheetName val="FF&amp;E_Summary1"/>
      <sheetName val="Room_Finishes1"/>
      <sheetName val="Eaton_Finishes1"/>
      <sheetName val="MEWS_Finishes1"/>
      <sheetName val="EXEC_SUMMARY2"/>
      <sheetName val="EATON_SUMMARY2"/>
      <sheetName val="MEWS_SUMMARY2"/>
      <sheetName val="FF&amp;E_Summary2"/>
      <sheetName val="Room_Finishes2"/>
      <sheetName val="Eaton_Finishes2"/>
      <sheetName val="MEWS_Finishes2"/>
      <sheetName val="EXEC_SUMMARY3"/>
      <sheetName val="EATON_SUMMARY3"/>
      <sheetName val="MEWS_SUMMARY3"/>
      <sheetName val="FF&amp;E_Summary3"/>
      <sheetName val="Room_Finishes3"/>
      <sheetName val="Eaton_Finishes3"/>
      <sheetName val="MEWS_Finishes3"/>
      <sheetName val="812eatonplacecostplan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lts"/>
      <sheetName val="Graph Cumulative"/>
      <sheetName val="Data"/>
      <sheetName val="Basis"/>
      <sheetName val="Lists UK prelims"/>
      <sheetName val="Project Details"/>
      <sheetName val="Form"/>
      <sheetName val="Sheet1"/>
      <sheetName val="FORMULAS"/>
      <sheetName val="C Base Resi Amen -3 FO Detail"/>
      <sheetName val="4.0 Tower Benchmark Charts"/>
      <sheetName val="4.0 Tower Benchmark Charts (2)"/>
    </sheetNames>
    <sheetDataSet>
      <sheetData sheetId="0" refreshError="1"/>
      <sheetData sheetId="1"/>
      <sheetData sheetId="2">
        <row r="1">
          <cell r="C1" t="str">
            <v xml:space="preserve">     PETER FLETCHER'S CASHFLOW PROGRAMME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B"/>
      <sheetName val="C"/>
      <sheetName val="D"/>
      <sheetName val="E"/>
      <sheetName val="G"/>
      <sheetName val="H"/>
      <sheetName val="I"/>
      <sheetName val="J"/>
      <sheetName val="K"/>
      <sheetName val="L"/>
      <sheetName val="M"/>
      <sheetName val="N"/>
      <sheetName val="O"/>
      <sheetName val="P"/>
      <sheetName val="Q"/>
      <sheetName val="R"/>
      <sheetName val="S"/>
      <sheetName val="T"/>
      <sheetName val="U"/>
      <sheetName val="V"/>
      <sheetName val="W"/>
      <sheetName val="X"/>
      <sheetName val="Y"/>
      <sheetName val="Z"/>
      <sheetName val="AA"/>
      <sheetName val="Cash1"/>
      <sheetName val="Cash2"/>
      <sheetName val="Cash_Sum"/>
      <sheetName val="Scope"/>
      <sheetName val="C1ㅇ"/>
      <sheetName val="Base BM-rebar"/>
      <sheetName val="Raw Data"/>
      <sheetName val="List"/>
      <sheetName val="BOQ"/>
      <sheetName val="Fit Out B2a"/>
      <sheetName val="katsayı"/>
      <sheetName val="Testing"/>
      <sheetName val="Qo-1585"/>
      <sheetName val="ANALIZ"/>
      <sheetName val="③赤紙(日文)"/>
      <sheetName val="KADIKES2"/>
      <sheetName val="Co_Ef"/>
      <sheetName val="Co Eff"/>
      <sheetName val="TESİSAT"/>
      <sheetName val="FOL - Bar"/>
      <sheetName val="Option"/>
      <sheetName val="기계내역서"/>
      <sheetName val="Calendar"/>
      <sheetName val="C3"/>
      <sheetName val="Co_Eff"/>
      <sheetName val="Base_BM-rebar"/>
      <sheetName val="Raw_Data"/>
      <sheetName val="Fit_Out_B2a"/>
      <sheetName val="FOL_-_Bar"/>
      <sheetName val="Co_Eff1"/>
      <sheetName val="Base_BM-rebar1"/>
      <sheetName val="Raw_Data1"/>
      <sheetName val="Fit_Out_B2a1"/>
      <sheetName val="FOL_-_Bar1"/>
      <sheetName val="Co_Eff2"/>
      <sheetName val="Base_BM-rebar2"/>
      <sheetName val="Raw_Data2"/>
      <sheetName val="Fit_Out_B2a2"/>
      <sheetName val="FOL_-_Bar2"/>
      <sheetName val="f-0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179">
          <cell r="T179">
            <v>205</v>
          </cell>
          <cell r="U179">
            <v>218</v>
          </cell>
          <cell r="V179">
            <v>302</v>
          </cell>
          <cell r="W179">
            <v>419</v>
          </cell>
          <cell r="X179">
            <v>433</v>
          </cell>
          <cell r="Y179">
            <v>430</v>
          </cell>
          <cell r="Z179">
            <v>494</v>
          </cell>
          <cell r="AA179">
            <v>520</v>
          </cell>
          <cell r="AB179">
            <v>522</v>
          </cell>
          <cell r="AC179">
            <v>508</v>
          </cell>
          <cell r="AD179">
            <v>581</v>
          </cell>
          <cell r="AE179">
            <v>524</v>
          </cell>
          <cell r="AF179">
            <v>526</v>
          </cell>
          <cell r="AG179">
            <v>502</v>
          </cell>
          <cell r="AH179">
            <v>248</v>
          </cell>
        </row>
        <row r="180">
          <cell r="T180">
            <v>205</v>
          </cell>
          <cell r="U180">
            <v>423</v>
          </cell>
          <cell r="V180">
            <v>725</v>
          </cell>
          <cell r="W180">
            <v>1144</v>
          </cell>
          <cell r="X180">
            <v>1577</v>
          </cell>
          <cell r="Y180">
            <v>2007</v>
          </cell>
          <cell r="Z180">
            <v>2501</v>
          </cell>
          <cell r="AA180">
            <v>3021</v>
          </cell>
          <cell r="AB180">
            <v>3543</v>
          </cell>
          <cell r="AC180">
            <v>4051</v>
          </cell>
          <cell r="AD180">
            <v>4632</v>
          </cell>
          <cell r="AE180">
            <v>5156</v>
          </cell>
          <cell r="AF180">
            <v>5682</v>
          </cell>
          <cell r="AG180">
            <v>6184</v>
          </cell>
          <cell r="AH180">
            <v>6432</v>
          </cell>
        </row>
      </sheetData>
      <sheetData sheetId="25" refreshError="1"/>
      <sheetData sheetId="26" refreshError="1"/>
      <sheetData sheetId="27" refreshError="1">
        <row r="16">
          <cell r="G16">
            <v>3100889.7360623879</v>
          </cell>
          <cell r="J16">
            <v>-3100889.7360623879</v>
          </cell>
          <cell r="K16">
            <v>-3100889.7360623879</v>
          </cell>
        </row>
        <row r="17">
          <cell r="G17">
            <v>934385.75607295427</v>
          </cell>
          <cell r="J17">
            <v>3270260.8906708667</v>
          </cell>
          <cell r="K17">
            <v>169371.15460847877</v>
          </cell>
        </row>
        <row r="18">
          <cell r="G18">
            <v>944284.9960087979</v>
          </cell>
          <cell r="J18">
            <v>-441747.35457777925</v>
          </cell>
          <cell r="K18">
            <v>-272376.19996930048</v>
          </cell>
        </row>
        <row r="19">
          <cell r="G19">
            <v>1100235.2378667907</v>
          </cell>
          <cell r="J19">
            <v>-565829.35575965873</v>
          </cell>
          <cell r="K19">
            <v>-838205.55572895915</v>
          </cell>
        </row>
        <row r="20">
          <cell r="G20">
            <v>1079751.2161132174</v>
          </cell>
          <cell r="J20">
            <v>-339427.47117581428</v>
          </cell>
          <cell r="K20">
            <v>-1177633.0269047734</v>
          </cell>
        </row>
        <row r="21">
          <cell r="G21">
            <v>1123783.6778401346</v>
          </cell>
          <cell r="J21">
            <v>-96645.766817710944</v>
          </cell>
          <cell r="K21">
            <v>-1274278.7937224843</v>
          </cell>
        </row>
        <row r="22">
          <cell r="G22">
            <v>1105143.8836787788</v>
          </cell>
          <cell r="J22">
            <v>-43686.328851310071</v>
          </cell>
          <cell r="K22">
            <v>-1317965.1225737943</v>
          </cell>
        </row>
        <row r="23">
          <cell r="G23">
            <v>1211873.7212221269</v>
          </cell>
          <cell r="J23">
            <v>-157770.37578145368</v>
          </cell>
          <cell r="K23">
            <v>-1475735.498355248</v>
          </cell>
        </row>
        <row r="24">
          <cell r="G24">
            <v>1242897.4469518734</v>
          </cell>
          <cell r="J24">
            <v>-31904.301259564934</v>
          </cell>
          <cell r="K24">
            <v>-1507639.7996148129</v>
          </cell>
        </row>
        <row r="25">
          <cell r="G25">
            <v>1242388.6634660121</v>
          </cell>
          <cell r="J25">
            <v>32340.963578523137</v>
          </cell>
          <cell r="K25">
            <v>-1475298.8360362898</v>
          </cell>
        </row>
        <row r="26">
          <cell r="G26">
            <v>1173097.4003922935</v>
          </cell>
          <cell r="J26">
            <v>106535.03291010531</v>
          </cell>
          <cell r="K26">
            <v>-1368763.8031261845</v>
          </cell>
        </row>
        <row r="27">
          <cell r="G27">
            <v>1246958.3770815907</v>
          </cell>
          <cell r="J27">
            <v>-1645.5875842371024</v>
          </cell>
          <cell r="K27">
            <v>-1370409.3907104216</v>
          </cell>
        </row>
        <row r="28">
          <cell r="G28">
            <v>1129849.8697283007</v>
          </cell>
          <cell r="J28">
            <v>294415.34818107402</v>
          </cell>
          <cell r="K28">
            <v>-1075994.0425293476</v>
          </cell>
        </row>
        <row r="29">
          <cell r="G29">
            <v>1362669.9593027527</v>
          </cell>
          <cell r="J29">
            <v>-78134.719742490212</v>
          </cell>
          <cell r="K29">
            <v>-1154128.7622718378</v>
          </cell>
        </row>
        <row r="30">
          <cell r="G30">
            <v>1257111.2537174637</v>
          </cell>
          <cell r="J30">
            <v>32326.792100662133</v>
          </cell>
          <cell r="K30">
            <v>-1121801.9701711757</v>
          </cell>
        </row>
        <row r="31">
          <cell r="G31">
            <v>766806.14375081041</v>
          </cell>
          <cell r="J31">
            <v>463798.22697295237</v>
          </cell>
          <cell r="K31">
            <v>-658003.7431982233</v>
          </cell>
        </row>
        <row r="32">
          <cell r="J32">
            <v>607947.97597508598</v>
          </cell>
          <cell r="K32">
            <v>-50055.767223137314</v>
          </cell>
        </row>
        <row r="33">
          <cell r="J33">
            <v>0</v>
          </cell>
          <cell r="K33">
            <v>-50055.767223137314</v>
          </cell>
        </row>
        <row r="34">
          <cell r="J34">
            <v>0</v>
          </cell>
          <cell r="K34">
            <v>-50055.767223137314</v>
          </cell>
        </row>
        <row r="35">
          <cell r="J35">
            <v>1051161.6616859552</v>
          </cell>
          <cell r="K35">
            <v>1001105.8944628179</v>
          </cell>
        </row>
        <row r="36">
          <cell r="J36">
            <v>0</v>
          </cell>
          <cell r="K36">
            <v>1001105.8944628179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FLIS_TUNEL_TEKLIF"/>
      <sheetName val="Raw Data"/>
    </sheetNames>
    <sheetDataSet>
      <sheetData sheetId="0" refreshError="1"/>
      <sheetData sheetId="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"/>
      <sheetName val="Development"/>
      <sheetName val="Train"/>
      <sheetName val="Track"/>
      <sheetName val="Track Upgrade"/>
      <sheetName val="Resources"/>
      <sheetName val="Track_Upgrade"/>
      <sheetName val="Track_Upgrade1"/>
      <sheetName val="Track_Upgrade2"/>
      <sheetName val="Lookup"/>
      <sheetName val="PSR_DATA"/>
      <sheetName val="DETAILED_PERIOD_COST_FLOW"/>
      <sheetName val="Data (2)"/>
      <sheetName val="WBS_STRUCTURE"/>
      <sheetName val="TO_GAMES"/>
      <sheetName val="PROJECT_BAC(CONT)"/>
      <sheetName val="PROJECT_TRANS"/>
      <sheetName val="PROJECT_PERIOD"/>
      <sheetName val="PROJECT_BAC"/>
      <sheetName val="DETAILED_BAC"/>
      <sheetName val="PROJECT_COST_FLOW"/>
      <sheetName val="DELIVERY"/>
      <sheetName val="Project_Cost_flow(cont)"/>
      <sheetName val="020312_Model_Run4_Opt4a4_v2"/>
      <sheetName val="Track_Upgrade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배관집계표"/>
      <sheetName val="기계내역서"/>
      <sheetName val="배관내역서"/>
      <sheetName val="내역서"/>
      <sheetName val="자재비"/>
      <sheetName val="실행총괄표"/>
      <sheetName val="실행내역서"/>
      <sheetName val="Manpower (Rev.0)"/>
      <sheetName val="Dia-in"/>
      <sheetName val="MPBD (철거)"/>
      <sheetName val="Dia-in Factor"/>
      <sheetName val="Dia-sum"/>
      <sheetName val="Sum"/>
      <sheetName val="Sheet2"/>
      <sheetName val="Sheet3"/>
      <sheetName val="BOQ"/>
      <sheetName val="Bill 24"/>
      <sheetName val="Day work"/>
      <sheetName val="Option"/>
      <sheetName val="Doha WBS Clean"/>
      <sheetName val="Proj Cost Sumry"/>
      <sheetName val="Cash2"/>
      <sheetName val="Z"/>
      <sheetName val="Raw Data"/>
      <sheetName val="sheet1"/>
      <sheetName val="Manpower_(Rev_0)"/>
      <sheetName val="MPBD_(철거)"/>
      <sheetName val="Dia-in_Factor"/>
      <sheetName val="Bill_24"/>
      <sheetName val="Day_work"/>
      <sheetName val="Doha_WBS_Clean"/>
      <sheetName val="Proj_Cost_Sumry"/>
      <sheetName val="Raw_Data"/>
      <sheetName val="Manpower_(Rev_0)1"/>
      <sheetName val="MPBD_(철거)1"/>
      <sheetName val="Dia-in_Factor1"/>
      <sheetName val="Bill_241"/>
      <sheetName val="Day_work1"/>
      <sheetName val="Doha_WBS_Clean1"/>
      <sheetName val="Proj_Cost_Sumry1"/>
      <sheetName val="Raw_Data1"/>
      <sheetName val="Manpower_(Rev_0)2"/>
      <sheetName val="MPBD_(철거)2"/>
      <sheetName val="Dia-in_Factor2"/>
      <sheetName val="Bill_242"/>
      <sheetName val="Day_work2"/>
      <sheetName val="Doha_WBS_Clean2"/>
      <sheetName val="Proj_Cost_Sumry2"/>
      <sheetName val="Raw_Data2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EXEC SUMMARY"/>
      <sheetName val="EATON SUMMARY"/>
      <sheetName val="EATON"/>
      <sheetName val="MEWS SUMMARY"/>
      <sheetName val="MEWS"/>
      <sheetName val="EXTERNAL"/>
      <sheetName val="PLANTROOM"/>
      <sheetName val="EXCL"/>
      <sheetName val="EXEC_SUMMARY"/>
      <sheetName val="EATON_SUMMARY"/>
      <sheetName val="MEWS_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Sheet2"/>
      <sheetName val="F-05"/>
      <sheetName val="9 Capex"/>
      <sheetName val="Imprimacion_Planilla"/>
      <sheetName val="GG-Ofertado-P4 Maz"/>
      <sheetName val="datos base"/>
      <sheetName val="DATOS UNOE"/>
      <sheetName val="Producción"/>
      <sheetName val="GENERAL"/>
      <sheetName val="Tabla"/>
      <sheetName val="Datos"/>
      <sheetName val="Fierro-C1"/>
      <sheetName val="Sust.205ABC-VE"/>
      <sheetName val="Sust.205ABC-VP"/>
      <sheetName val="Resum 205ABC 700FG 907.A.2.2"/>
      <sheetName val="Limit_ACC_A"/>
      <sheetName val="GyP total"/>
      <sheetName val="RefG"/>
      <sheetName val="IRR sponsor"/>
      <sheetName val="Deduccion Reajuste"/>
      <sheetName val="Restricciones y Compromisos"/>
      <sheetName val="RES"/>
      <sheetName val="Quantity"/>
      <sheetName val="Graph39_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PER,COM.PRO.ADI1"/>
      <sheetName val="RES,MET,ADI1"/>
      <sheetName val="Planilla Base y Subbase"/>
      <sheetName val="RESUMEN"/>
      <sheetName val="EVAL"/>
      <sheetName val="Resumen anual"/>
      <sheetName val="Piso Tecnico"/>
      <sheetName val="200"/>
      <sheetName val="CIERRE"/>
      <sheetName val="EXP"/>
      <sheetName val="PARTIDAS"/>
      <sheetName val="Data"/>
      <sheetName val="Metrados  Val."/>
      <sheetName val="REFERENCIAS"/>
      <sheetName val="RES-PINTADO"/>
      <sheetName val="borrador"/>
      <sheetName val="EXPLAN. DESVIOS"/>
      <sheetName val="CLASIF. MAT. DESVIOS"/>
      <sheetName val="CLASIF. MATERIAL"/>
      <sheetName val="EXPLAN. VIA PRINCIPAL"/>
      <sheetName val="ANALISIS"/>
      <sheetName val="Model"/>
      <sheetName val="Avance Resumen"/>
      <sheetName val="Macro1"/>
      <sheetName val="Hoja2"/>
      <sheetName val="AUSEN99"/>
      <sheetName val="Metrados__Val_"/>
      <sheetName val="resultado"/>
      <sheetName val="MFT TOC"/>
      <sheetName val="Presupuesto"/>
      <sheetName val="Insumos"/>
      <sheetName val="Rangos"/>
      <sheetName val="FórmulaPolinómica"/>
      <sheetName val="Planificacion"/>
      <sheetName val="FLUOR-AAQSA"/>
      <sheetName val="Hoja3"/>
      <sheetName val="PLANEADO"/>
      <sheetName val="Graph39_1"/>
      <sheetName val="9_Capex1"/>
      <sheetName val="GG-Ofertado-P4_Maz1"/>
      <sheetName val="datos_base1"/>
      <sheetName val="DATOS_UNOE1"/>
      <sheetName val="Sust_205ABC-VE1"/>
      <sheetName val="Sust_205ABC-VP1"/>
      <sheetName val="Resum_205ABC_700FG_907_A_2_21"/>
      <sheetName val="GyP_total1"/>
      <sheetName val="IRR_sponsor1"/>
      <sheetName val="Deduccion_Reajuste1"/>
      <sheetName val="Restricciones_y_Compromisos1"/>
      <sheetName val="PER,COM_PRO_ADI1"/>
      <sheetName val="Planilla_Base_y_Subbase"/>
      <sheetName val="Resumen_anual"/>
      <sheetName val="TC"/>
      <sheetName val="EQ INGR-EGR"/>
      <sheetName val="MOD INGR-EGR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Deduccion_Reajuste2"/>
      <sheetName val="Restricciones_y_Compromisos2"/>
      <sheetName val="PER,COM_PRO_ADI11"/>
      <sheetName val="Planilla_Base_y_Subbase1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Deduccion_Reajuste3"/>
      <sheetName val="Restricciones_y_Compromisos3"/>
      <sheetName val="PER,COM_PRO_ADI12"/>
      <sheetName val="Planilla_Base_y_Subbase2"/>
      <sheetName val="Resumen_anual1"/>
      <sheetName val="Metrados__Val_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Deduccion_Reajuste4"/>
      <sheetName val="Restricciones_y_Compromisos4"/>
      <sheetName val="PER,COM_PRO_ADI13"/>
      <sheetName val="Planilla_Base_y_Subbase3"/>
      <sheetName val="Resumen_anual2"/>
      <sheetName val="Metrados__Val_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Deduccion_Reajuste5"/>
      <sheetName val="Restricciones_y_Compromisos5"/>
      <sheetName val="PER,COM_PRO_ADI14"/>
      <sheetName val="Planilla_Base_y_Subbase4"/>
      <sheetName val="Resumen_anual3"/>
      <sheetName val="Metrados__Val_3"/>
      <sheetName val="VALORIZACION 10"/>
      <sheetName val="Plan de Fases-Subfases"/>
      <sheetName val="Tablas"/>
      <sheetName val="Hoja1"/>
      <sheetName val="CAPATAZ"/>
      <sheetName val="Datos - F1,F2"/>
      <sheetName val="Minuta 029"/>
      <sheetName val="2.- Información gral contrato"/>
      <sheetName val="PIP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Metrados__Val_4"/>
      <sheetName val="Metrados__Val_5"/>
      <sheetName val="A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PTO_ARES"/>
      <sheetName val="Calendario"/>
      <sheetName val="Pto_Itemizado_S10"/>
      <sheetName val="Engineering"/>
      <sheetName val="Procurement Data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F-002"/>
      <sheetName val="CANTA"/>
      <sheetName val="2. CURVAS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Pavimentos"/>
      <sheetName val="PLANILLA-MET"/>
      <sheetName val="Liebman 134"/>
      <sheetName val="Anx 1 Nota 4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3.INPUT ACT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NO IMPRIMIR"/>
      <sheetName val="509-509A TMC36&quot;"/>
      <sheetName val="510 TMC36&quot;"/>
      <sheetName val="MONTAJE TUBERIA Y SOPORTES"/>
      <sheetName val="Tipo de Cambio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Metrados__Val_6"/>
      <sheetName val="Resumen_anual4"/>
      <sheetName val="Piso_Tecnico1"/>
      <sheetName val="EXPLAN__DESVIOS1"/>
      <sheetName val="CLASIF__MAT__DESVIOS1"/>
      <sheetName val="CLASIF__MATERIAL1"/>
      <sheetName val="EXPLAN__VIA_PRINCIPAL1"/>
      <sheetName val="Avance_Resumen1"/>
      <sheetName val="Plan_de_Fases-Subfases1"/>
      <sheetName val="MFT_TOC1"/>
      <sheetName val="Datos_-_F1,F21"/>
      <sheetName val="EQ_INGR-EGR"/>
      <sheetName val="MOD_INGR-EGR"/>
      <sheetName val="Minuta_029"/>
      <sheetName val="2_-_Información_gral_contrato"/>
      <sheetName val="Procurement_Data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VALORIZACION_10"/>
      <sheetName val="Liebman_134"/>
      <sheetName val="MONTAJE_TUBERIA_Y_SOPORTES"/>
      <sheetName val="Anx_1_Nota_4"/>
      <sheetName val="Tipo_de_Cambio"/>
      <sheetName val="SERVICIOS A OBRA 195"/>
      <sheetName val="3_INPUT_ACT"/>
      <sheetName val="Val Nº11"/>
      <sheetName val="CAOV_Met"/>
      <sheetName val="Adel-Materiales"/>
      <sheetName val="Polinom01"/>
      <sheetName val="Reajuste"/>
      <sheetName val="VARIABLES"/>
      <sheetName val="FlujoTJ"/>
      <sheetName val="08"/>
      <sheetName val="01"/>
      <sheetName val="Val_Nº11"/>
      <sheetName val="07"/>
      <sheetName val="Esc"/>
      <sheetName val="054"/>
      <sheetName val="Main"/>
      <sheetName val="Mov. Tierras"/>
      <sheetName val="CONTROL VOLQUETES2"/>
      <sheetName val="FORMATO CONTROL OK"/>
      <sheetName val="HOJA DE DATOS"/>
      <sheetName val="10241EQLIST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Cantidad"/>
      <sheetName val="Jorge1"/>
      <sheetName val="Jorge2"/>
      <sheetName val="DATOS 3"/>
      <sheetName val="Nudo 1"/>
      <sheetName val="Avance_Resumen2"/>
      <sheetName val="2019"/>
      <sheetName val="2020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Sheet1"/>
      <sheetName val="Panel de Control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MATER_CONCENTR_CBV99"/>
      <sheetName val="COSTO-MANO-OBRA-_CBV99"/>
      <sheetName val="MATER_CBV2000"/>
      <sheetName val="DISTR.MANT.ELECTRICA"/>
      <sheetName val="DOTACION_CBV99"/>
      <sheetName val="CPV_MGMG"/>
      <sheetName val="Apus"/>
      <sheetName val="3_INPUT_ACT1"/>
      <sheetName val="509-509A_TMC36&quot;"/>
      <sheetName val="510_TMC36&quot;"/>
      <sheetName val="Liebman_1341"/>
      <sheetName val="Anx_1_Nota_41"/>
      <sheetName val="MONTAJE_TUBERIA_Y_SOPORTES1"/>
      <sheetName val="Tipo_de_Cambio1"/>
      <sheetName val="SERVICIOS_A_OBRA_195"/>
      <sheetName val="AD_05_7+300-52+920"/>
      <sheetName val="EXP_0-52+920"/>
      <sheetName val="Exp__Técnico_7+300-52+920"/>
      <sheetName val="Resumen_derrumbes"/>
      <sheetName val="NO_IMPRIMIR"/>
      <sheetName val="ANALISIS ALQUILER FERREYROS"/>
      <sheetName val="Producción (Marz-20) (2)"/>
      <sheetName val="Separador"/>
      <sheetName val="Explanacione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BD CONFIABILIDAD"/>
      <sheetName val="Plla_Per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>
        <row r="9">
          <cell r="H9">
            <v>0.90469999999999995</v>
          </cell>
        </row>
      </sheetData>
      <sheetData sheetId="129">
        <row r="9">
          <cell r="H9">
            <v>0.90469999999999995</v>
          </cell>
        </row>
      </sheetData>
      <sheetData sheetId="130">
        <row r="9">
          <cell r="H9">
            <v>0.90469999999999995</v>
          </cell>
        </row>
      </sheetData>
      <sheetData sheetId="131">
        <row r="9">
          <cell r="H9">
            <v>0.90469999999999995</v>
          </cell>
        </row>
      </sheetData>
      <sheetData sheetId="132">
        <row r="9">
          <cell r="H9">
            <v>0.90469999999999995</v>
          </cell>
        </row>
      </sheetData>
      <sheetData sheetId="133">
        <row r="9">
          <cell r="H9">
            <v>0.90469999999999995</v>
          </cell>
        </row>
      </sheetData>
      <sheetData sheetId="134">
        <row r="9">
          <cell r="H9">
            <v>0.90469999999999995</v>
          </cell>
        </row>
      </sheetData>
      <sheetData sheetId="135">
        <row r="9">
          <cell r="H9">
            <v>0.90469999999999995</v>
          </cell>
        </row>
      </sheetData>
      <sheetData sheetId="136">
        <row r="9">
          <cell r="H9">
            <v>0.90469999999999995</v>
          </cell>
        </row>
      </sheetData>
      <sheetData sheetId="137">
        <row r="9">
          <cell r="H9">
            <v>0.90469999999999995</v>
          </cell>
        </row>
      </sheetData>
      <sheetData sheetId="138">
        <row r="9">
          <cell r="H9">
            <v>0.90469999999999995</v>
          </cell>
        </row>
      </sheetData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/>
      <sheetData sheetId="166" refreshError="1"/>
      <sheetData sheetId="167" refreshError="1"/>
      <sheetData sheetId="168">
        <row r="9">
          <cell r="H9">
            <v>0.90469999999999995</v>
          </cell>
        </row>
      </sheetData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>
        <row r="9">
          <cell r="H9">
            <v>0.90469999999999995</v>
          </cell>
        </row>
      </sheetData>
      <sheetData sheetId="177">
        <row r="9">
          <cell r="H9">
            <v>0.90469999999999995</v>
          </cell>
        </row>
      </sheetData>
      <sheetData sheetId="178">
        <row r="9">
          <cell r="H9">
            <v>0.90469999999999995</v>
          </cell>
        </row>
      </sheetData>
      <sheetData sheetId="179">
        <row r="9">
          <cell r="H9">
            <v>0.90469999999999995</v>
          </cell>
        </row>
      </sheetData>
      <sheetData sheetId="180">
        <row r="9">
          <cell r="H9">
            <v>0.90469999999999995</v>
          </cell>
        </row>
      </sheetData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 refreshError="1"/>
      <sheetData sheetId="192" refreshError="1"/>
      <sheetData sheetId="193" refreshError="1"/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>
        <row r="9">
          <cell r="H9">
            <v>0.90469999999999995</v>
          </cell>
        </row>
      </sheetData>
      <sheetData sheetId="197">
        <row r="9">
          <cell r="H9">
            <v>0.90469999999999995</v>
          </cell>
        </row>
      </sheetData>
      <sheetData sheetId="198">
        <row r="9">
          <cell r="H9">
            <v>0.90469999999999995</v>
          </cell>
        </row>
      </sheetData>
      <sheetData sheetId="199">
        <row r="9">
          <cell r="H9">
            <v>0.90469999999999995</v>
          </cell>
        </row>
      </sheetData>
      <sheetData sheetId="200">
        <row r="9">
          <cell r="H9">
            <v>0.90469999999999995</v>
          </cell>
        </row>
      </sheetData>
      <sheetData sheetId="201">
        <row r="9">
          <cell r="H9">
            <v>0.90469999999999995</v>
          </cell>
        </row>
      </sheetData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>
        <row r="9">
          <cell r="H9">
            <v>0.90469999999999995</v>
          </cell>
        </row>
      </sheetData>
      <sheetData sheetId="227">
        <row r="9">
          <cell r="H9">
            <v>0.90469999999999995</v>
          </cell>
        </row>
      </sheetData>
      <sheetData sheetId="228">
        <row r="9">
          <cell r="H9">
            <v>0.90469999999999995</v>
          </cell>
        </row>
      </sheetData>
      <sheetData sheetId="229">
        <row r="9">
          <cell r="H9">
            <v>0.90469999999999995</v>
          </cell>
        </row>
      </sheetData>
      <sheetData sheetId="230">
        <row r="9">
          <cell r="H9">
            <v>0.90469999999999995</v>
          </cell>
        </row>
      </sheetData>
      <sheetData sheetId="231">
        <row r="9">
          <cell r="H9">
            <v>0.90469999999999995</v>
          </cell>
        </row>
      </sheetData>
      <sheetData sheetId="232">
        <row r="9">
          <cell r="H9">
            <v>0.90469999999999995</v>
          </cell>
        </row>
      </sheetData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 refreshError="1"/>
      <sheetData sheetId="257" refreshError="1"/>
      <sheetData sheetId="258" refreshError="1"/>
      <sheetData sheetId="259"/>
      <sheetData sheetId="260" refreshError="1"/>
      <sheetData sheetId="261" refreshError="1"/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 refreshError="1"/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 refreshError="1"/>
      <sheetData sheetId="282"/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/>
      <sheetData sheetId="287">
        <row r="9">
          <cell r="H9">
            <v>0.90469999999999995</v>
          </cell>
        </row>
      </sheetData>
      <sheetData sheetId="288"/>
      <sheetData sheetId="289">
        <row r="9">
          <cell r="H9">
            <v>0.90469999999999995</v>
          </cell>
        </row>
      </sheetData>
      <sheetData sheetId="290">
        <row r="9">
          <cell r="H9">
            <v>0.90469999999999995</v>
          </cell>
        </row>
      </sheetData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>
        <row r="9">
          <cell r="H9">
            <v>0.90469999999999995</v>
          </cell>
        </row>
      </sheetData>
      <sheetData sheetId="308">
        <row r="9">
          <cell r="H9">
            <v>0.90469999999999995</v>
          </cell>
        </row>
      </sheetData>
      <sheetData sheetId="309"/>
      <sheetData sheetId="310"/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/>
      <sheetData sheetId="314">
        <row r="9">
          <cell r="H9">
            <v>0.90469999999999995</v>
          </cell>
        </row>
      </sheetData>
      <sheetData sheetId="315"/>
      <sheetData sheetId="316" refreshError="1"/>
      <sheetData sheetId="317" refreshError="1"/>
      <sheetData sheetId="318" refreshError="1"/>
      <sheetData sheetId="319">
        <row r="9">
          <cell r="H9">
            <v>0.90469999999999995</v>
          </cell>
        </row>
      </sheetData>
      <sheetData sheetId="320">
        <row r="9">
          <cell r="H9">
            <v>0.90469999999999995</v>
          </cell>
        </row>
      </sheetData>
      <sheetData sheetId="321">
        <row r="9">
          <cell r="H9">
            <v>0.90469999999999995</v>
          </cell>
        </row>
      </sheetData>
      <sheetData sheetId="322">
        <row r="9">
          <cell r="H9">
            <v>0.90469999999999995</v>
          </cell>
        </row>
      </sheetData>
      <sheetData sheetId="323">
        <row r="9">
          <cell r="H9">
            <v>0.90469999999999995</v>
          </cell>
        </row>
      </sheetData>
      <sheetData sheetId="324">
        <row r="9">
          <cell r="H9">
            <v>0.90469999999999995</v>
          </cell>
        </row>
      </sheetData>
      <sheetData sheetId="325">
        <row r="9">
          <cell r="H9">
            <v>0.90469999999999995</v>
          </cell>
        </row>
      </sheetData>
      <sheetData sheetId="326">
        <row r="9">
          <cell r="H9">
            <v>0.90469999999999995</v>
          </cell>
        </row>
      </sheetData>
      <sheetData sheetId="327">
        <row r="9">
          <cell r="H9">
            <v>0.90469999999999995</v>
          </cell>
        </row>
      </sheetData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 refreshError="1"/>
      <sheetData sheetId="358" refreshError="1"/>
      <sheetData sheetId="359" refreshError="1"/>
      <sheetData sheetId="360" refreshError="1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>
        <row r="9">
          <cell r="H9">
            <v>0.90469999999999995</v>
          </cell>
        </row>
      </sheetData>
      <sheetData sheetId="423">
        <row r="9">
          <cell r="H9">
            <v>0.90469999999999995</v>
          </cell>
        </row>
      </sheetData>
      <sheetData sheetId="424"/>
      <sheetData sheetId="425">
        <row r="9">
          <cell r="H9">
            <v>0.90469999999999995</v>
          </cell>
        </row>
      </sheetData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 refreshError="1"/>
      <sheetData sheetId="468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/>
      <sheetData sheetId="479" refreshError="1"/>
      <sheetData sheetId="480" refreshError="1"/>
      <sheetData sheetId="481" refreshError="1"/>
      <sheetData sheetId="482" refreshError="1"/>
      <sheetData sheetId="483"/>
      <sheetData sheetId="484"/>
      <sheetData sheetId="485"/>
      <sheetData sheetId="486" refreshError="1"/>
      <sheetData sheetId="487" refreshError="1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 refreshError="1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 refreshError="1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 refreshError="1"/>
      <sheetData sheetId="1161" refreshError="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 refreshError="1"/>
      <sheetData sheetId="1181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RATULA"/>
      <sheetName val="Portada"/>
      <sheetName val="Indice"/>
      <sheetName val="QPS "/>
      <sheetName val="Gastos Generales"/>
      <sheetName val="APU"/>
      <sheetName val="Inf General"/>
      <sheetName val="HM"/>
      <sheetName val="Análisis_HM"/>
      <sheetName val="HH"/>
      <sheetName val="Regimen común"/>
      <sheetName val="EPP"/>
      <sheetName val="QC"/>
    </sheetNames>
    <sheetDataSet>
      <sheetData sheetId="0" refreshError="1"/>
      <sheetData sheetId="1" refreshError="1">
        <row r="38">
          <cell r="H38" t="str">
            <v>001-2019</v>
          </cell>
        </row>
        <row r="39">
          <cell r="H3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e"/>
      <sheetName val="1 RESUMEN"/>
      <sheetName val="2 PTO "/>
      <sheetName val="Presupuesto"/>
      <sheetName val="s"/>
      <sheetName val="3 FLUJO"/>
      <sheetName val="4 CAO"/>
      <sheetName val="5 GG"/>
      <sheetName val="SALARIOS"/>
      <sheetName val="Hoja1"/>
      <sheetName val="6.1 EQ "/>
      <sheetName val="6.2 EQ CANT"/>
      <sheetName val="p.u moviliz"/>
      <sheetName val="s-cf"/>
      <sheetName val="7.1 MAT"/>
      <sheetName val="7.2 ADEL MAT"/>
      <sheetName val="8 MO"/>
      <sheetName val="9 CAMP"/>
      <sheetName val="10 FIANZAS"/>
      <sheetName val="RECURSOS COMERCIAL-MES"/>
      <sheetName val="resumen"/>
      <sheetName val="ORGANIGRA"/>
      <sheetName val="ORGANIGRAMA"/>
      <sheetName val="Hoja2"/>
      <sheetName val="RO_nuevo"/>
      <sheetName val="NO IMPRIMIR"/>
      <sheetName val="CONTROL"/>
      <sheetName val="Resources"/>
      <sheetName val="3-ABR-08 TOCACHE INTERNO VRS RE"/>
      <sheetName val="VALORIZACION 10"/>
      <sheetName val="NIEVA1"/>
      <sheetName val="Tablas"/>
      <sheetName val="CAOA Valorizado"/>
      <sheetName val="Definiciones"/>
      <sheetName val="F-0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A3" t="str">
            <v>A</v>
          </cell>
        </row>
        <row r="4">
          <cell r="A4" t="str">
            <v>B</v>
          </cell>
        </row>
        <row r="5">
          <cell r="A5" t="str">
            <v>C</v>
          </cell>
        </row>
        <row r="6">
          <cell r="A6" t="str">
            <v>D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NEAS"/>
      <sheetName val="PRESUPUESTO"/>
      <sheetName val="Hoja1"/>
      <sheetName val="Hoja2"/>
      <sheetName val="Hoja3"/>
      <sheetName val="DATOS"/>
      <sheetName val="Hoja4"/>
      <sheetName val="FORMULA"/>
      <sheetName val="CALENDARIO"/>
      <sheetName val="REV3"/>
      <sheetName val="CAP-120mm2"/>
      <sheetName val="INGRESO"/>
      <sheetName val="RES"/>
      <sheetName val="CENSO93"/>
      <sheetName val="ESTATUS"/>
      <sheetName val="1.2.1 RENDIMIENTO"/>
      <sheetName val="Datos de Entrada"/>
      <sheetName val="FORMA-SE2"/>
      <sheetName val="Datos de la localidad"/>
      <sheetName val="Analisis de la T.C. - 2.2"/>
      <sheetName val="#¡REF"/>
      <sheetName val="QURR"/>
      <sheetName val="PLANILLA GENERAL"/>
      <sheetName val="LOCALIDADES"/>
      <sheetName val="Datos de la lkcalidad"/>
      <sheetName val="#¡RED"/>
      <sheetName val="CALCULO"/>
      <sheetName val="DATA"/>
      <sheetName val="PLANILLA LP 22.9 kV"/>
      <sheetName val="Plani"/>
      <sheetName val="CC"/>
      <sheetName val="Hoja79"/>
      <sheetName val="Resumen-RS"/>
      <sheetName val="3. Manpower"/>
      <sheetName val="Matriz"/>
      <sheetName val="P-A-D"/>
      <sheetName val="DATOS DE CAMPO"/>
      <sheetName val="C-WATT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FlujoTJ"/>
      <sheetName val="EVAL"/>
      <sheetName val="YTD Comments"/>
      <sheetName val="DATOS TECNICOS SE SANTUARIO"/>
      <sheetName val="PROC MANT LT 1"/>
      <sheetName val="Tipo de Cambio"/>
      <sheetName val="1_2_1_RENDIMIENTO"/>
      <sheetName val="Datos_de_Entrada"/>
      <sheetName val="Datos_de_la_localidad"/>
      <sheetName val="Analisis_de_la_T_C__-_2_2"/>
      <sheetName val="PLANILLA_GENERAL"/>
      <sheetName val="Datos_de_la_lkcalidad"/>
      <sheetName val="PLANILLA_LP_22_9_kV"/>
      <sheetName val="3__Manpower"/>
      <sheetName val="DATOS_DE_CAMPO"/>
      <sheetName val="HIDRANDINA"/>
      <sheetName val="fp"/>
      <sheetName val="BasE"/>
      <sheetName val="ARRS"/>
      <sheetName val="Tipo_de_Cambio"/>
      <sheetName val="1_2_1_RENDIMIENTO1"/>
      <sheetName val="Datos_de_Entrada1"/>
      <sheetName val="Datos_de_la_localidad1"/>
      <sheetName val="Analisis_de_la_T_C__-_2_21"/>
      <sheetName val="PLANILLA_GENERAL1"/>
      <sheetName val="Datos_de_la_lkcalidad1"/>
      <sheetName val="PLANILLA_LP_22_9_kV1"/>
      <sheetName val="3__Manpower1"/>
      <sheetName val="DATOS_DE_CAMPO1"/>
      <sheetName val="Tipo_de_Cambio1"/>
      <sheetName val="OBRAS CIVILES"/>
      <sheetName val="Curva S diaria"/>
      <sheetName val="INC"/>
      <sheetName val="LIMA-CANTA"/>
      <sheetName val="JORNADAS TRABAJO"/>
      <sheetName val="FORMA-LS3"/>
      <sheetName val="FORMA-LS1-LS2"/>
      <sheetName val="FORMA- RE1"/>
      <sheetName val="FORMA-RL1"/>
      <sheetName val="FORMA-ST1"/>
      <sheetName val="Tablas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Flota"/>
      <sheetName val="Summary"/>
      <sheetName val=""/>
      <sheetName val="Resu Como"/>
      <sheetName val="Commodities LB01"/>
      <sheetName val="Curvas Com. LB01"/>
      <sheetName val="REPORTE HH"/>
      <sheetName val="Resu Look"/>
      <sheetName val="Anexo 1 LookAhead-LB01"/>
      <sheetName val="Resu Restricciones"/>
      <sheetName val="Anexo 2 PAC SEM23"/>
      <sheetName val="Anexo 2 PAC SEM24"/>
      <sheetName val="Anexo 2 PAC SEM26"/>
      <sheetName val="Anexo 2 PAC SEM25"/>
      <sheetName val="ESTADÍSTICAS"/>
      <sheetName val="Datos PAC"/>
      <sheetName val="TABLA PROVEEDORES"/>
      <sheetName val="RP_JIMBE2"/>
      <sheetName val="U.A."/>
      <sheetName val="Detalle"/>
      <sheetName val="Proyecciones"/>
      <sheetName val="B_DATOS"/>
      <sheetName val="BT_DATOS"/>
      <sheetName val="UNITARIOS-RP"/>
      <sheetName val="ptRP"/>
      <sheetName val="ret"/>
      <sheetName val="MATERIALES"/>
      <sheetName val="M d O"/>
      <sheetName val="Tapa 29"/>
      <sheetName val="Desmonteras"/>
      <sheetName val="DATOS_TECNICOS_SE_SANTUARIO"/>
      <sheetName val="PROC_MANT_LT_1"/>
      <sheetName val="CuadroIyII"/>
      <sheetName val="Costos Alt2"/>
      <sheetName val="AnexoVI"/>
      <sheetName val="Precios Estruc."/>
      <sheetName val="TipoDocs"/>
      <sheetName val="Dptos"/>
      <sheetName val="TipoGastos"/>
      <sheetName val="Obras"/>
      <sheetName val="RESUMEN"/>
      <sheetName val="MONTAJE R.S."/>
      <sheetName val="SUM_MON"/>
      <sheetName val="1"/>
      <sheetName val="APU-RS"/>
      <sheetName val="BD-MONTAJE_TRANSPORTE"/>
      <sheetName val="Datos Entrada"/>
      <sheetName val="INGRESO DE DATOS POR LOCALIDAD"/>
      <sheetName val="METRADO-TEMPORAL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3"/>
      <sheetName val="DT Palcaz"/>
      <sheetName val="Base Ret. y Pt."/>
      <sheetName val="Leyenda"/>
      <sheetName val="APU cn torca"/>
      <sheetName val="Esquema UTE (2)"/>
      <sheetName val="Wind Loads"/>
      <sheetName val="Datos_de_Entrada2"/>
      <sheetName val="1_2_1_RENDIMIENTO2"/>
      <sheetName val="Datos_de_la_localidad2"/>
      <sheetName val="Analisis_de_la_T_C__-_2_22"/>
      <sheetName val="PLANILLA_GENERAL2"/>
      <sheetName val="Datos_de_la_lkcalidad2"/>
      <sheetName val="PLANILLA_LP_22_9_kV2"/>
      <sheetName val="TABLA_PROVEEDORES"/>
      <sheetName val="3__Manpower2"/>
      <sheetName val="DATOS_DE_CAMPO2"/>
      <sheetName val="Tipo_de_Cambio2"/>
      <sheetName val="YTD_Comments"/>
      <sheetName val="OBRAS_CIVILES"/>
      <sheetName val="FORMA-_RE1"/>
      <sheetName val="Curva_S_diaria"/>
      <sheetName val="PLAN RS"/>
      <sheetName val="Liquidación"/>
      <sheetName val="MONTAJE"/>
      <sheetName val="GASTOS GENERALES"/>
      <sheetName val="F-110"/>
      <sheetName val="FinData"/>
    </sheetNames>
    <sheetDataSet>
      <sheetData sheetId="0" refreshError="1"/>
      <sheetData sheetId="1" refreshError="1">
        <row r="287">
          <cell r="A287" t="str">
            <v>PT_03</v>
          </cell>
          <cell r="C287" t="str">
            <v>SI</v>
          </cell>
          <cell r="D287" t="str">
            <v>4.01</v>
          </cell>
          <cell r="F287" t="str">
            <v xml:space="preserve">Conector de Cu tipo perno partido </v>
          </cell>
          <cell r="I287" t="str">
            <v>U</v>
          </cell>
          <cell r="J287">
            <v>12</v>
          </cell>
          <cell r="K287">
            <v>2.4900000000000002</v>
          </cell>
          <cell r="L287">
            <v>29.88</v>
          </cell>
          <cell r="O287">
            <v>0</v>
          </cell>
        </row>
        <row r="292">
          <cell r="D292" t="str">
            <v>5.00</v>
          </cell>
          <cell r="F292" t="str">
            <v>EQUIPOS DE PROTECCION Y SECCIONAMIENTO</v>
          </cell>
          <cell r="O292">
            <v>0</v>
          </cell>
        </row>
        <row r="293">
          <cell r="A293" t="str">
            <v>PROT_02</v>
          </cell>
          <cell r="C293" t="str">
            <v>SI</v>
          </cell>
          <cell r="D293" t="str">
            <v>5.01</v>
          </cell>
          <cell r="F293" t="str">
            <v>Seccionador fusible unipolar Cut-out 36 kV, 100 A, 150kV BIL</v>
          </cell>
          <cell r="I293" t="str">
            <v>U</v>
          </cell>
          <cell r="J293">
            <v>11</v>
          </cell>
          <cell r="K293">
            <v>226.24</v>
          </cell>
          <cell r="L293">
            <v>2488.64</v>
          </cell>
          <cell r="O293">
            <v>0</v>
          </cell>
        </row>
        <row r="294">
          <cell r="F294" t="str">
            <v>SUB TOTAL</v>
          </cell>
          <cell r="M294">
            <v>2488.64</v>
          </cell>
          <cell r="O294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>
        <row r="287">
          <cell r="B287">
            <v>0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/>
      <sheetData sheetId="230"/>
      <sheetData sheetId="231" refreshError="1"/>
      <sheetData sheetId="23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A0782F-8A88-462B-87F2-EE05EA1E7258}">
  <sheetPr>
    <tabColor theme="4"/>
    <outlinePr summaryBelow="0"/>
    <pageSetUpPr fitToPage="1"/>
  </sheetPr>
  <dimension ref="A1:K135"/>
  <sheetViews>
    <sheetView showGridLines="0" tabSelected="1" topLeftCell="A70" zoomScale="70" zoomScaleNormal="70" workbookViewId="0">
      <selection activeCell="J74" sqref="J74"/>
    </sheetView>
  </sheetViews>
  <sheetFormatPr baseColWidth="10" defaultColWidth="11.42578125" defaultRowHeight="12.75" x14ac:dyDescent="0.2"/>
  <cols>
    <col min="1" max="1" width="3.7109375" customWidth="1"/>
    <col min="2" max="2" width="12.5703125" customWidth="1"/>
    <col min="3" max="3" width="61.7109375" customWidth="1"/>
    <col min="4" max="4" width="9.5703125" bestFit="1" customWidth="1"/>
    <col min="5" max="5" width="10.85546875" customWidth="1"/>
    <col min="6" max="6" width="15.42578125" customWidth="1"/>
    <col min="7" max="7" width="13.7109375" bestFit="1" customWidth="1"/>
    <col min="8" max="8" width="19.28515625" customWidth="1"/>
    <col min="9" max="9" width="50.7109375" style="19" customWidth="1"/>
    <col min="10" max="10" width="54" customWidth="1"/>
    <col min="11" max="11" width="15" bestFit="1" customWidth="1"/>
  </cols>
  <sheetData>
    <row r="1" spans="2:10" x14ac:dyDescent="0.2">
      <c r="B1" s="1"/>
      <c r="C1" s="2"/>
      <c r="D1" s="2"/>
      <c r="E1" s="2"/>
      <c r="F1" s="2"/>
      <c r="G1" s="2"/>
      <c r="H1" s="2"/>
      <c r="I1" s="2"/>
    </row>
    <row r="2" spans="2:10" x14ac:dyDescent="0.2">
      <c r="B2" s="3"/>
      <c r="C2" s="4"/>
      <c r="D2" s="4"/>
      <c r="E2" s="4"/>
      <c r="F2" s="4"/>
      <c r="G2" s="4"/>
      <c r="H2" s="4"/>
      <c r="I2" s="4"/>
    </row>
    <row r="3" spans="2:10" x14ac:dyDescent="0.2">
      <c r="B3" s="125" t="s">
        <v>0</v>
      </c>
      <c r="C3" s="125"/>
      <c r="D3" s="125"/>
      <c r="E3" s="125"/>
      <c r="F3" s="5"/>
      <c r="I3"/>
    </row>
    <row r="4" spans="2:10" x14ac:dyDescent="0.2">
      <c r="B4" s="126" t="s">
        <v>1</v>
      </c>
      <c r="C4" s="126"/>
      <c r="D4" s="126"/>
      <c r="E4" s="126"/>
      <c r="F4" s="126"/>
      <c r="I4"/>
    </row>
    <row r="5" spans="2:10" ht="63.75" x14ac:dyDescent="0.2">
      <c r="B5" s="3"/>
      <c r="C5" s="5"/>
      <c r="D5" s="5"/>
      <c r="E5" s="21" t="s">
        <v>215</v>
      </c>
      <c r="F5" s="124" t="s">
        <v>232</v>
      </c>
      <c r="G5" s="124"/>
      <c r="H5" s="124"/>
      <c r="I5" s="22" t="s">
        <v>233</v>
      </c>
      <c r="J5" s="22" t="s">
        <v>234</v>
      </c>
    </row>
    <row r="6" spans="2:10" x14ac:dyDescent="0.2">
      <c r="B6" s="6" t="s">
        <v>2</v>
      </c>
      <c r="C6" s="7" t="s">
        <v>3</v>
      </c>
      <c r="D6" s="12" t="s">
        <v>4</v>
      </c>
      <c r="E6" s="15" t="s">
        <v>5</v>
      </c>
      <c r="F6" s="18" t="s">
        <v>5</v>
      </c>
      <c r="G6" s="11" t="s">
        <v>6</v>
      </c>
      <c r="H6" s="11" t="s">
        <v>7</v>
      </c>
      <c r="I6" s="11"/>
      <c r="J6" s="11"/>
    </row>
    <row r="7" spans="2:10" x14ac:dyDescent="0.2">
      <c r="B7" s="31" t="s">
        <v>8</v>
      </c>
      <c r="C7" s="31" t="s">
        <v>9</v>
      </c>
      <c r="D7" s="32"/>
      <c r="E7" s="33"/>
      <c r="F7" s="33"/>
      <c r="G7" s="34"/>
      <c r="H7" s="35"/>
      <c r="I7" s="23"/>
      <c r="J7" s="23"/>
    </row>
    <row r="8" spans="2:10" x14ac:dyDescent="0.2">
      <c r="B8" s="36">
        <v>100</v>
      </c>
      <c r="C8" s="36" t="s">
        <v>10</v>
      </c>
      <c r="D8" s="37"/>
      <c r="E8" s="38"/>
      <c r="F8" s="38"/>
      <c r="G8" s="39"/>
      <c r="H8" s="40">
        <f>SUM(H9:H10)</f>
        <v>798941.8</v>
      </c>
      <c r="I8" s="27"/>
      <c r="J8" s="27"/>
    </row>
    <row r="9" spans="2:10" ht="12.75" customHeight="1" x14ac:dyDescent="0.2">
      <c r="B9" s="41" t="s">
        <v>11</v>
      </c>
      <c r="C9" s="41" t="s">
        <v>12</v>
      </c>
      <c r="D9" s="24" t="s">
        <v>13</v>
      </c>
      <c r="E9" s="25">
        <v>1</v>
      </c>
      <c r="F9" s="42">
        <v>1</v>
      </c>
      <c r="G9" s="43">
        <v>3500</v>
      </c>
      <c r="H9" s="44">
        <f>ROUND(F9*G9,2)</f>
        <v>3500</v>
      </c>
      <c r="I9" s="26" t="s">
        <v>225</v>
      </c>
      <c r="J9" s="26"/>
    </row>
    <row r="10" spans="2:10" x14ac:dyDescent="0.2">
      <c r="B10" s="41" t="s">
        <v>14</v>
      </c>
      <c r="C10" s="41" t="s">
        <v>15</v>
      </c>
      <c r="D10" s="24" t="s">
        <v>16</v>
      </c>
      <c r="E10" s="25">
        <v>1</v>
      </c>
      <c r="F10" s="42">
        <v>1</v>
      </c>
      <c r="G10" s="43">
        <v>795441.8</v>
      </c>
      <c r="H10" s="44">
        <f>ROUND(F10*G10,2)</f>
        <v>795441.8</v>
      </c>
      <c r="I10" s="26" t="s">
        <v>225</v>
      </c>
      <c r="J10" s="26"/>
    </row>
    <row r="11" spans="2:10" x14ac:dyDescent="0.2">
      <c r="B11" s="36">
        <v>200</v>
      </c>
      <c r="C11" s="36" t="s">
        <v>17</v>
      </c>
      <c r="D11" s="37"/>
      <c r="E11" s="46"/>
      <c r="F11" s="38"/>
      <c r="G11" s="39"/>
      <c r="H11" s="40">
        <f>SUM(H12:H17)</f>
        <v>8849015.1999999993</v>
      </c>
      <c r="I11" s="27"/>
      <c r="J11" s="27"/>
    </row>
    <row r="12" spans="2:10" ht="51" x14ac:dyDescent="0.2">
      <c r="B12" s="41" t="s">
        <v>18</v>
      </c>
      <c r="C12" s="41" t="s">
        <v>19</v>
      </c>
      <c r="D12" s="24" t="s">
        <v>16</v>
      </c>
      <c r="E12" s="25">
        <v>1</v>
      </c>
      <c r="F12" s="42">
        <v>1</v>
      </c>
      <c r="G12" s="43">
        <v>2556932.67</v>
      </c>
      <c r="H12" s="44">
        <f>ROUND(F12*G12,2)</f>
        <v>2556932.67</v>
      </c>
      <c r="I12" s="28" t="s">
        <v>249</v>
      </c>
      <c r="J12" s="28" t="s">
        <v>236</v>
      </c>
    </row>
    <row r="13" spans="2:10" x14ac:dyDescent="0.2">
      <c r="B13" s="41" t="s">
        <v>20</v>
      </c>
      <c r="C13" s="41" t="s">
        <v>21</v>
      </c>
      <c r="D13" s="24" t="s">
        <v>22</v>
      </c>
      <c r="E13" s="25">
        <v>28.87</v>
      </c>
      <c r="F13" s="42">
        <v>28.87</v>
      </c>
      <c r="G13" s="43">
        <v>10667.39</v>
      </c>
      <c r="H13" s="44">
        <f t="shared" ref="H13:H17" si="0">ROUND(F13*G13,2)</f>
        <v>307967.55</v>
      </c>
      <c r="I13" s="26" t="s">
        <v>225</v>
      </c>
      <c r="J13" s="26"/>
    </row>
    <row r="14" spans="2:10" x14ac:dyDescent="0.2">
      <c r="B14" s="41" t="s">
        <v>23</v>
      </c>
      <c r="C14" s="41" t="s">
        <v>24</v>
      </c>
      <c r="D14" s="24" t="s">
        <v>25</v>
      </c>
      <c r="E14" s="25">
        <v>14</v>
      </c>
      <c r="F14" s="42">
        <v>14</v>
      </c>
      <c r="G14" s="43">
        <v>234697.2</v>
      </c>
      <c r="H14" s="44">
        <f t="shared" si="0"/>
        <v>3285760.8</v>
      </c>
      <c r="I14" s="26" t="s">
        <v>225</v>
      </c>
      <c r="J14" s="26"/>
    </row>
    <row r="15" spans="2:10" ht="25.5" x14ac:dyDescent="0.2">
      <c r="B15" s="41" t="s">
        <v>26</v>
      </c>
      <c r="C15" s="41" t="s">
        <v>27</v>
      </c>
      <c r="D15" s="24" t="s">
        <v>28</v>
      </c>
      <c r="E15" s="25">
        <v>11.81</v>
      </c>
      <c r="F15" s="42">
        <v>11.81</v>
      </c>
      <c r="G15" s="43">
        <v>22528.19</v>
      </c>
      <c r="H15" s="44">
        <f t="shared" si="0"/>
        <v>266057.92</v>
      </c>
      <c r="I15" s="28" t="s">
        <v>250</v>
      </c>
      <c r="J15" s="28" t="s">
        <v>235</v>
      </c>
    </row>
    <row r="16" spans="2:10" x14ac:dyDescent="0.2">
      <c r="B16" s="41" t="s">
        <v>29</v>
      </c>
      <c r="C16" s="41" t="s">
        <v>30</v>
      </c>
      <c r="D16" s="24" t="s">
        <v>31</v>
      </c>
      <c r="E16" s="25">
        <v>8640</v>
      </c>
      <c r="F16" s="42">
        <v>8640</v>
      </c>
      <c r="G16" s="43">
        <v>4.32</v>
      </c>
      <c r="H16" s="44">
        <f t="shared" si="0"/>
        <v>37324.800000000003</v>
      </c>
      <c r="I16" s="28" t="s">
        <v>225</v>
      </c>
      <c r="J16" s="28"/>
    </row>
    <row r="17" spans="1:10" ht="38.25" x14ac:dyDescent="0.2">
      <c r="B17" s="47" t="s">
        <v>32</v>
      </c>
      <c r="C17" s="48" t="s">
        <v>33</v>
      </c>
      <c r="D17" s="29" t="s">
        <v>25</v>
      </c>
      <c r="E17" s="25">
        <v>14</v>
      </c>
      <c r="F17" s="49">
        <v>14</v>
      </c>
      <c r="G17" s="43">
        <v>171069.39</v>
      </c>
      <c r="H17" s="44">
        <f t="shared" si="0"/>
        <v>2394971.46</v>
      </c>
      <c r="I17" s="28" t="s">
        <v>251</v>
      </c>
      <c r="J17" s="28" t="s">
        <v>252</v>
      </c>
    </row>
    <row r="18" spans="1:10" x14ac:dyDescent="0.2">
      <c r="B18" s="36">
        <v>300</v>
      </c>
      <c r="C18" s="36" t="s">
        <v>34</v>
      </c>
      <c r="D18" s="37"/>
      <c r="E18" s="46"/>
      <c r="F18" s="50"/>
      <c r="G18" s="51"/>
      <c r="H18" s="52">
        <f>SUM(H19:H21)</f>
        <v>22468315.109999999</v>
      </c>
      <c r="I18" s="28"/>
      <c r="J18" s="28"/>
    </row>
    <row r="19" spans="1:10" ht="25.5" x14ac:dyDescent="0.2">
      <c r="B19" s="41" t="s">
        <v>35</v>
      </c>
      <c r="C19" s="41" t="s">
        <v>36</v>
      </c>
      <c r="D19" s="24" t="s">
        <v>31</v>
      </c>
      <c r="E19" s="25">
        <v>145612.51999999999</v>
      </c>
      <c r="F19" s="53">
        <v>145612.51999999999</v>
      </c>
      <c r="G19" s="43">
        <v>39.909999999999997</v>
      </c>
      <c r="H19" s="44">
        <f t="shared" ref="H19:H21" si="1">ROUND(F19*G19,2)</f>
        <v>5811395.6699999999</v>
      </c>
      <c r="I19" s="28" t="s">
        <v>217</v>
      </c>
      <c r="J19" s="28"/>
    </row>
    <row r="20" spans="1:10" x14ac:dyDescent="0.2">
      <c r="B20" s="41" t="s">
        <v>37</v>
      </c>
      <c r="C20" s="41" t="s">
        <v>38</v>
      </c>
      <c r="D20" s="24" t="s">
        <v>31</v>
      </c>
      <c r="E20" s="25">
        <v>28644.77</v>
      </c>
      <c r="F20" s="53">
        <v>28644.77</v>
      </c>
      <c r="G20" s="43">
        <v>32.008500000000005</v>
      </c>
      <c r="H20" s="44">
        <f t="shared" si="1"/>
        <v>916876.12</v>
      </c>
      <c r="I20" s="28" t="s">
        <v>216</v>
      </c>
      <c r="J20" s="28"/>
    </row>
    <row r="21" spans="1:10" x14ac:dyDescent="0.2">
      <c r="B21" s="41" t="s">
        <v>39</v>
      </c>
      <c r="C21" s="41" t="s">
        <v>40</v>
      </c>
      <c r="D21" s="24" t="s">
        <v>31</v>
      </c>
      <c r="E21" s="25">
        <v>426628.81</v>
      </c>
      <c r="F21" s="42">
        <v>426628.81</v>
      </c>
      <c r="G21" s="43">
        <v>36.893999999999998</v>
      </c>
      <c r="H21" s="44">
        <f t="shared" si="1"/>
        <v>15740043.32</v>
      </c>
      <c r="I21" s="28" t="s">
        <v>216</v>
      </c>
      <c r="J21" s="28"/>
    </row>
    <row r="22" spans="1:10" x14ac:dyDescent="0.2">
      <c r="B22" s="36">
        <v>400</v>
      </c>
      <c r="C22" s="36" t="s">
        <v>41</v>
      </c>
      <c r="D22" s="37"/>
      <c r="E22" s="46"/>
      <c r="F22" s="50"/>
      <c r="G22" s="51"/>
      <c r="H22" s="52">
        <f>SUM(H23:H55)</f>
        <v>44291527.409999989</v>
      </c>
      <c r="I22" s="28"/>
      <c r="J22" s="28"/>
    </row>
    <row r="23" spans="1:10" x14ac:dyDescent="0.2">
      <c r="B23" s="54" t="s">
        <v>42</v>
      </c>
      <c r="C23" s="54" t="s">
        <v>43</v>
      </c>
      <c r="D23" s="55"/>
      <c r="E23" s="56"/>
      <c r="F23" s="57"/>
      <c r="G23" s="58"/>
      <c r="H23" s="59"/>
      <c r="I23" s="28"/>
      <c r="J23" s="28"/>
    </row>
    <row r="24" spans="1:10" ht="25.5" x14ac:dyDescent="0.2">
      <c r="A24" s="8"/>
      <c r="B24" s="41" t="s">
        <v>44</v>
      </c>
      <c r="C24" s="41" t="s">
        <v>45</v>
      </c>
      <c r="D24" s="24" t="s">
        <v>46</v>
      </c>
      <c r="E24" s="25">
        <v>29.09</v>
      </c>
      <c r="F24" s="42">
        <v>29.09</v>
      </c>
      <c r="G24" s="43">
        <v>38456.589999999997</v>
      </c>
      <c r="H24" s="44">
        <f t="shared" ref="H24:H66" si="2">ROUND(F24*G24,2)</f>
        <v>1118702.2</v>
      </c>
      <c r="I24" s="28" t="s">
        <v>218</v>
      </c>
      <c r="J24" s="28" t="s">
        <v>237</v>
      </c>
    </row>
    <row r="25" spans="1:10" ht="12.75" customHeight="1" x14ac:dyDescent="0.2">
      <c r="A25" s="8"/>
      <c r="B25" s="41" t="s">
        <v>47</v>
      </c>
      <c r="C25" s="41" t="s">
        <v>48</v>
      </c>
      <c r="D25" s="24" t="s">
        <v>31</v>
      </c>
      <c r="E25" s="25">
        <v>168704.1</v>
      </c>
      <c r="F25" s="53">
        <v>168704.1</v>
      </c>
      <c r="G25" s="43">
        <v>6.77</v>
      </c>
      <c r="H25" s="44">
        <f t="shared" si="2"/>
        <v>1142126.76</v>
      </c>
      <c r="I25" s="28" t="s">
        <v>219</v>
      </c>
      <c r="J25" s="28"/>
    </row>
    <row r="26" spans="1:10" x14ac:dyDescent="0.2">
      <c r="B26" s="41" t="s">
        <v>49</v>
      </c>
      <c r="C26" s="41" t="s">
        <v>50</v>
      </c>
      <c r="D26" s="24" t="s">
        <v>31</v>
      </c>
      <c r="E26" s="25">
        <v>1721.47</v>
      </c>
      <c r="F26" s="42">
        <v>1721.47</v>
      </c>
      <c r="G26" s="43">
        <v>26.63</v>
      </c>
      <c r="H26" s="44">
        <f t="shared" si="2"/>
        <v>45842.75</v>
      </c>
      <c r="I26" s="28" t="s">
        <v>220</v>
      </c>
      <c r="J26" s="28" t="s">
        <v>241</v>
      </c>
    </row>
    <row r="27" spans="1:10" x14ac:dyDescent="0.2">
      <c r="A27" s="8"/>
      <c r="B27" s="41" t="s">
        <v>51</v>
      </c>
      <c r="C27" s="41" t="s">
        <v>52</v>
      </c>
      <c r="D27" s="24" t="s">
        <v>31</v>
      </c>
      <c r="E27" s="25">
        <v>1721.47</v>
      </c>
      <c r="F27" s="42">
        <v>1721.47</v>
      </c>
      <c r="G27" s="43">
        <v>52.95</v>
      </c>
      <c r="H27" s="44">
        <f t="shared" si="2"/>
        <v>91151.84</v>
      </c>
      <c r="I27" s="28" t="s">
        <v>225</v>
      </c>
      <c r="J27" s="28"/>
    </row>
    <row r="28" spans="1:10" x14ac:dyDescent="0.2">
      <c r="B28" s="41" t="s">
        <v>53</v>
      </c>
      <c r="C28" s="41" t="s">
        <v>54</v>
      </c>
      <c r="D28" s="24" t="s">
        <v>31</v>
      </c>
      <c r="E28" s="25">
        <v>235965.98</v>
      </c>
      <c r="F28" s="53">
        <v>235965.98</v>
      </c>
      <c r="G28" s="43">
        <v>18.75</v>
      </c>
      <c r="H28" s="44">
        <f t="shared" si="2"/>
        <v>4424362.13</v>
      </c>
      <c r="I28" s="28" t="s">
        <v>225</v>
      </c>
      <c r="J28" s="28"/>
    </row>
    <row r="29" spans="1:10" x14ac:dyDescent="0.2">
      <c r="B29" s="41" t="s">
        <v>55</v>
      </c>
      <c r="C29" s="41" t="s">
        <v>56</v>
      </c>
      <c r="D29" s="24" t="s">
        <v>31</v>
      </c>
      <c r="E29" s="25">
        <v>516182.57</v>
      </c>
      <c r="F29" s="53">
        <v>516182.57</v>
      </c>
      <c r="G29" s="43">
        <v>13.25</v>
      </c>
      <c r="H29" s="44">
        <f t="shared" si="2"/>
        <v>6839419.0499999998</v>
      </c>
      <c r="I29" s="28" t="s">
        <v>225</v>
      </c>
      <c r="J29" s="28"/>
    </row>
    <row r="30" spans="1:10" ht="25.5" x14ac:dyDescent="0.2">
      <c r="B30" s="41" t="s">
        <v>57</v>
      </c>
      <c r="C30" s="41" t="s">
        <v>58</v>
      </c>
      <c r="D30" s="24" t="s">
        <v>31</v>
      </c>
      <c r="E30" s="25">
        <v>46969.63</v>
      </c>
      <c r="F30" s="53">
        <v>46969.63</v>
      </c>
      <c r="G30" s="43">
        <v>89.77</v>
      </c>
      <c r="H30" s="44">
        <f t="shared" si="2"/>
        <v>4216463.6900000004</v>
      </c>
      <c r="I30" s="28" t="s">
        <v>224</v>
      </c>
      <c r="J30" s="28" t="s">
        <v>241</v>
      </c>
    </row>
    <row r="31" spans="1:10" ht="25.5" x14ac:dyDescent="0.2">
      <c r="B31" s="41" t="s">
        <v>59</v>
      </c>
      <c r="C31" s="41" t="s">
        <v>60</v>
      </c>
      <c r="D31" s="24" t="s">
        <v>31</v>
      </c>
      <c r="E31" s="25">
        <v>52484.42</v>
      </c>
      <c r="F31" s="53">
        <v>52484.42</v>
      </c>
      <c r="G31" s="43">
        <v>93.13</v>
      </c>
      <c r="H31" s="44">
        <f t="shared" si="2"/>
        <v>4887874.03</v>
      </c>
      <c r="I31" s="28" t="s">
        <v>224</v>
      </c>
      <c r="J31" s="28" t="s">
        <v>241</v>
      </c>
    </row>
    <row r="32" spans="1:10" ht="25.5" x14ac:dyDescent="0.2">
      <c r="B32" s="41" t="s">
        <v>61</v>
      </c>
      <c r="C32" s="41" t="s">
        <v>62</v>
      </c>
      <c r="D32" s="24" t="s">
        <v>31</v>
      </c>
      <c r="E32" s="25">
        <v>27974.18</v>
      </c>
      <c r="F32" s="53">
        <v>27974.18</v>
      </c>
      <c r="G32" s="43">
        <v>51.82</v>
      </c>
      <c r="H32" s="44">
        <f t="shared" si="2"/>
        <v>1449622.01</v>
      </c>
      <c r="I32" s="28" t="s">
        <v>224</v>
      </c>
      <c r="J32" s="28" t="s">
        <v>241</v>
      </c>
    </row>
    <row r="33" spans="2:10" ht="25.5" x14ac:dyDescent="0.2">
      <c r="B33" s="41" t="s">
        <v>63</v>
      </c>
      <c r="C33" s="41" t="s">
        <v>64</v>
      </c>
      <c r="D33" s="24" t="s">
        <v>31</v>
      </c>
      <c r="E33" s="25">
        <v>47202.54</v>
      </c>
      <c r="F33" s="53">
        <v>47202.54</v>
      </c>
      <c r="G33" s="43">
        <v>47.67</v>
      </c>
      <c r="H33" s="44">
        <f t="shared" si="2"/>
        <v>2250145.08</v>
      </c>
      <c r="I33" s="28" t="s">
        <v>224</v>
      </c>
      <c r="J33" s="28" t="s">
        <v>241</v>
      </c>
    </row>
    <row r="34" spans="2:10" x14ac:dyDescent="0.2">
      <c r="B34" s="41" t="s">
        <v>65</v>
      </c>
      <c r="C34" s="41" t="s">
        <v>66</v>
      </c>
      <c r="D34" s="24" t="s">
        <v>31</v>
      </c>
      <c r="E34" s="25">
        <v>190764.72</v>
      </c>
      <c r="F34" s="53">
        <v>190764.72</v>
      </c>
      <c r="G34" s="43">
        <v>3.96</v>
      </c>
      <c r="H34" s="44">
        <f t="shared" si="2"/>
        <v>755428.29</v>
      </c>
      <c r="I34" s="28" t="s">
        <v>225</v>
      </c>
      <c r="J34" s="28"/>
    </row>
    <row r="35" spans="2:10" ht="25.5" x14ac:dyDescent="0.2">
      <c r="B35" s="41" t="s">
        <v>67</v>
      </c>
      <c r="C35" s="41" t="s">
        <v>68</v>
      </c>
      <c r="D35" s="24" t="s">
        <v>69</v>
      </c>
      <c r="E35" s="25">
        <v>101555.27</v>
      </c>
      <c r="F35" s="53">
        <v>101555.27</v>
      </c>
      <c r="G35" s="43">
        <v>10.57</v>
      </c>
      <c r="H35" s="44">
        <f t="shared" si="2"/>
        <v>1073439.2</v>
      </c>
      <c r="I35" s="28" t="s">
        <v>242</v>
      </c>
      <c r="J35" s="28" t="s">
        <v>241</v>
      </c>
    </row>
    <row r="36" spans="2:10" ht="25.5" x14ac:dyDescent="0.2">
      <c r="B36" s="41" t="s">
        <v>70</v>
      </c>
      <c r="C36" s="41" t="s">
        <v>71</v>
      </c>
      <c r="D36" s="24" t="s">
        <v>31</v>
      </c>
      <c r="E36" s="25">
        <v>18698.490000000002</v>
      </c>
      <c r="F36" s="42">
        <v>18698.490000000002</v>
      </c>
      <c r="G36" s="43">
        <v>28.22</v>
      </c>
      <c r="H36" s="44">
        <f t="shared" si="2"/>
        <v>527671.39</v>
      </c>
      <c r="I36" s="28" t="s">
        <v>221</v>
      </c>
      <c r="J36" s="28"/>
    </row>
    <row r="37" spans="2:10" ht="25.5" x14ac:dyDescent="0.2">
      <c r="B37" s="41" t="s">
        <v>72</v>
      </c>
      <c r="C37" s="41" t="s">
        <v>73</v>
      </c>
      <c r="D37" s="24" t="s">
        <v>74</v>
      </c>
      <c r="E37" s="25">
        <v>11810</v>
      </c>
      <c r="F37" s="53">
        <v>11810</v>
      </c>
      <c r="G37" s="43">
        <v>49.41</v>
      </c>
      <c r="H37" s="44">
        <f t="shared" si="2"/>
        <v>583532.1</v>
      </c>
      <c r="I37" s="28" t="s">
        <v>222</v>
      </c>
      <c r="J37" s="28" t="s">
        <v>241</v>
      </c>
    </row>
    <row r="38" spans="2:10" x14ac:dyDescent="0.2">
      <c r="B38" s="41" t="s">
        <v>75</v>
      </c>
      <c r="C38" s="41" t="s">
        <v>76</v>
      </c>
      <c r="D38" s="24" t="s">
        <v>69</v>
      </c>
      <c r="E38" s="25">
        <v>140560.59</v>
      </c>
      <c r="F38" s="53">
        <v>140560.59</v>
      </c>
      <c r="G38" s="43">
        <v>14.21</v>
      </c>
      <c r="H38" s="44">
        <f t="shared" si="2"/>
        <v>1997365.98</v>
      </c>
      <c r="I38" s="28" t="s">
        <v>225</v>
      </c>
      <c r="J38" s="28"/>
    </row>
    <row r="39" spans="2:10" x14ac:dyDescent="0.2">
      <c r="B39" s="41" t="s">
        <v>77</v>
      </c>
      <c r="C39" s="41" t="s">
        <v>78</v>
      </c>
      <c r="D39" s="24" t="s">
        <v>69</v>
      </c>
      <c r="E39" s="25">
        <v>123308.87</v>
      </c>
      <c r="F39" s="53">
        <v>123308.87</v>
      </c>
      <c r="G39" s="43">
        <v>10.52</v>
      </c>
      <c r="H39" s="44">
        <f t="shared" si="2"/>
        <v>1297209.31</v>
      </c>
      <c r="I39" s="28" t="s">
        <v>225</v>
      </c>
      <c r="J39" s="28"/>
    </row>
    <row r="40" spans="2:10" x14ac:dyDescent="0.2">
      <c r="B40" s="41" t="s">
        <v>79</v>
      </c>
      <c r="C40" s="41" t="s">
        <v>80</v>
      </c>
      <c r="D40" s="24" t="s">
        <v>31</v>
      </c>
      <c r="E40" s="25">
        <v>253114.51</v>
      </c>
      <c r="F40" s="53">
        <v>253114.50846209994</v>
      </c>
      <c r="G40" s="43">
        <v>3.67</v>
      </c>
      <c r="H40" s="44">
        <f t="shared" si="2"/>
        <v>928930.25</v>
      </c>
      <c r="I40" s="28" t="s">
        <v>225</v>
      </c>
      <c r="J40" s="28"/>
    </row>
    <row r="41" spans="2:10" ht="25.5" x14ac:dyDescent="0.2">
      <c r="B41" s="41" t="s">
        <v>81</v>
      </c>
      <c r="C41" s="41" t="s">
        <v>82</v>
      </c>
      <c r="D41" s="24" t="s">
        <v>31</v>
      </c>
      <c r="E41" s="25">
        <v>22227.14</v>
      </c>
      <c r="F41" s="53">
        <v>22227.14</v>
      </c>
      <c r="G41" s="43">
        <v>37.020000000000003</v>
      </c>
      <c r="H41" s="44">
        <f t="shared" si="2"/>
        <v>822848.72</v>
      </c>
      <c r="I41" s="28" t="s">
        <v>223</v>
      </c>
      <c r="J41" s="28" t="s">
        <v>241</v>
      </c>
    </row>
    <row r="42" spans="2:10" x14ac:dyDescent="0.2">
      <c r="B42" s="41" t="s">
        <v>83</v>
      </c>
      <c r="C42" s="41" t="s">
        <v>84</v>
      </c>
      <c r="D42" s="24" t="s">
        <v>31</v>
      </c>
      <c r="E42" s="25">
        <v>99272.06</v>
      </c>
      <c r="F42" s="53">
        <v>99272.06</v>
      </c>
      <c r="G42" s="43">
        <v>5.09</v>
      </c>
      <c r="H42" s="44">
        <f t="shared" si="2"/>
        <v>505294.79</v>
      </c>
      <c r="I42" s="28" t="s">
        <v>225</v>
      </c>
      <c r="J42" s="28"/>
    </row>
    <row r="43" spans="2:10" x14ac:dyDescent="0.2">
      <c r="B43" s="41" t="s">
        <v>85</v>
      </c>
      <c r="C43" s="41" t="s">
        <v>86</v>
      </c>
      <c r="D43" s="24" t="s">
        <v>69</v>
      </c>
      <c r="E43" s="25">
        <v>28231.97</v>
      </c>
      <c r="F43" s="53">
        <v>28231.97</v>
      </c>
      <c r="G43" s="60">
        <v>61.25</v>
      </c>
      <c r="H43" s="44">
        <f t="shared" si="2"/>
        <v>1729208.16</v>
      </c>
      <c r="I43" s="28" t="s">
        <v>225</v>
      </c>
      <c r="J43" s="28"/>
    </row>
    <row r="44" spans="2:10" ht="12.75" customHeight="1" x14ac:dyDescent="0.2">
      <c r="B44" s="41" t="s">
        <v>87</v>
      </c>
      <c r="C44" s="41" t="s">
        <v>88</v>
      </c>
      <c r="D44" s="24" t="s">
        <v>31</v>
      </c>
      <c r="E44" s="25">
        <v>4689.12</v>
      </c>
      <c r="F44" s="53">
        <v>4689.12</v>
      </c>
      <c r="G44" s="43">
        <v>727.95</v>
      </c>
      <c r="H44" s="44">
        <f t="shared" si="2"/>
        <v>3413444.9</v>
      </c>
      <c r="I44" s="28" t="s">
        <v>225</v>
      </c>
      <c r="J44" s="28"/>
    </row>
    <row r="45" spans="2:10" x14ac:dyDescent="0.2">
      <c r="B45" s="54" t="s">
        <v>89</v>
      </c>
      <c r="C45" s="54" t="s">
        <v>90</v>
      </c>
      <c r="D45" s="55"/>
      <c r="E45" s="56"/>
      <c r="F45" s="57"/>
      <c r="G45" s="58"/>
      <c r="H45" s="59"/>
      <c r="I45" s="28"/>
      <c r="J45" s="28"/>
    </row>
    <row r="46" spans="2:10" ht="25.5" x14ac:dyDescent="0.2">
      <c r="B46" s="41" t="s">
        <v>91</v>
      </c>
      <c r="C46" s="41" t="s">
        <v>92</v>
      </c>
      <c r="D46" s="24" t="s">
        <v>31</v>
      </c>
      <c r="E46" s="25">
        <v>30087.19</v>
      </c>
      <c r="F46" s="53">
        <v>30087.19</v>
      </c>
      <c r="G46" s="43">
        <v>6.77</v>
      </c>
      <c r="H46" s="44">
        <f t="shared" si="2"/>
        <v>203690.28</v>
      </c>
      <c r="I46" s="28" t="s">
        <v>219</v>
      </c>
      <c r="J46" s="28"/>
    </row>
    <row r="47" spans="2:10" x14ac:dyDescent="0.2">
      <c r="B47" s="41" t="s">
        <v>49</v>
      </c>
      <c r="C47" s="41" t="s">
        <v>50</v>
      </c>
      <c r="D47" s="24" t="s">
        <v>31</v>
      </c>
      <c r="E47" s="25">
        <v>303.91000000000003</v>
      </c>
      <c r="F47" s="42">
        <v>303.91000000000003</v>
      </c>
      <c r="G47" s="43">
        <v>26.63</v>
      </c>
      <c r="H47" s="44">
        <f t="shared" si="2"/>
        <v>8093.12</v>
      </c>
      <c r="I47" s="28" t="s">
        <v>220</v>
      </c>
      <c r="J47" s="28" t="s">
        <v>241</v>
      </c>
    </row>
    <row r="48" spans="2:10" x14ac:dyDescent="0.2">
      <c r="B48" s="41" t="s">
        <v>53</v>
      </c>
      <c r="C48" s="41" t="s">
        <v>54</v>
      </c>
      <c r="D48" s="24" t="s">
        <v>31</v>
      </c>
      <c r="E48" s="25">
        <v>29645.13</v>
      </c>
      <c r="F48" s="53">
        <v>29645.13</v>
      </c>
      <c r="G48" s="43">
        <v>18.75</v>
      </c>
      <c r="H48" s="44">
        <f t="shared" si="2"/>
        <v>555846.18999999994</v>
      </c>
      <c r="I48" s="28" t="s">
        <v>225</v>
      </c>
      <c r="J48" s="28"/>
    </row>
    <row r="49" spans="2:10" x14ac:dyDescent="0.2">
      <c r="B49" s="41" t="s">
        <v>55</v>
      </c>
      <c r="C49" s="41" t="s">
        <v>56</v>
      </c>
      <c r="D49" s="24" t="s">
        <v>31</v>
      </c>
      <c r="E49" s="25">
        <v>3679.38</v>
      </c>
      <c r="F49" s="53">
        <v>3679.38</v>
      </c>
      <c r="G49" s="43">
        <v>13.25</v>
      </c>
      <c r="H49" s="44">
        <f t="shared" si="2"/>
        <v>48751.79</v>
      </c>
      <c r="I49" s="28" t="s">
        <v>225</v>
      </c>
      <c r="J49" s="28"/>
    </row>
    <row r="50" spans="2:10" x14ac:dyDescent="0.2">
      <c r="B50" s="41" t="s">
        <v>93</v>
      </c>
      <c r="C50" s="41" t="s">
        <v>94</v>
      </c>
      <c r="D50" s="24" t="s">
        <v>31</v>
      </c>
      <c r="E50" s="25">
        <v>19063.060000000001</v>
      </c>
      <c r="F50" s="53">
        <v>19063.060000000001</v>
      </c>
      <c r="G50" s="43">
        <v>89.77</v>
      </c>
      <c r="H50" s="44">
        <f t="shared" si="2"/>
        <v>1711290.9</v>
      </c>
      <c r="I50" s="28" t="s">
        <v>220</v>
      </c>
      <c r="J50" s="28" t="s">
        <v>241</v>
      </c>
    </row>
    <row r="51" spans="2:10" x14ac:dyDescent="0.2">
      <c r="B51" s="41" t="s">
        <v>95</v>
      </c>
      <c r="C51" s="41" t="s">
        <v>96</v>
      </c>
      <c r="D51" s="24" t="s">
        <v>31</v>
      </c>
      <c r="E51" s="25">
        <v>15166.39</v>
      </c>
      <c r="F51" s="53">
        <v>15166.39</v>
      </c>
      <c r="G51" s="43">
        <v>51.82</v>
      </c>
      <c r="H51" s="44">
        <f t="shared" si="2"/>
        <v>785922.33</v>
      </c>
      <c r="I51" s="28" t="s">
        <v>220</v>
      </c>
      <c r="J51" s="28" t="s">
        <v>241</v>
      </c>
    </row>
    <row r="52" spans="2:10" x14ac:dyDescent="0.2">
      <c r="B52" s="41" t="s">
        <v>75</v>
      </c>
      <c r="C52" s="41" t="s">
        <v>76</v>
      </c>
      <c r="D52" s="24" t="s">
        <v>69</v>
      </c>
      <c r="E52" s="25">
        <v>20951.240000000002</v>
      </c>
      <c r="F52" s="53">
        <v>20951.240000000002</v>
      </c>
      <c r="G52" s="43">
        <v>14.21</v>
      </c>
      <c r="H52" s="44">
        <f t="shared" si="2"/>
        <v>297717.12</v>
      </c>
      <c r="I52" s="28" t="s">
        <v>225</v>
      </c>
      <c r="J52" s="28"/>
    </row>
    <row r="53" spans="2:10" ht="25.5" x14ac:dyDescent="0.2">
      <c r="B53" s="41" t="s">
        <v>81</v>
      </c>
      <c r="C53" s="41" t="s">
        <v>82</v>
      </c>
      <c r="D53" s="24" t="s">
        <v>31</v>
      </c>
      <c r="E53" s="25">
        <v>1691.51</v>
      </c>
      <c r="F53" s="53">
        <v>1691.51</v>
      </c>
      <c r="G53" s="43">
        <v>37.020000000000003</v>
      </c>
      <c r="H53" s="44">
        <f t="shared" si="2"/>
        <v>62619.7</v>
      </c>
      <c r="I53" s="28" t="s">
        <v>223</v>
      </c>
      <c r="J53" s="28" t="s">
        <v>241</v>
      </c>
    </row>
    <row r="54" spans="2:10" x14ac:dyDescent="0.2">
      <c r="B54" s="41" t="s">
        <v>83</v>
      </c>
      <c r="C54" s="41" t="s">
        <v>84</v>
      </c>
      <c r="D54" s="24" t="s">
        <v>31</v>
      </c>
      <c r="E54" s="25">
        <v>9009.66</v>
      </c>
      <c r="F54" s="53">
        <v>9009.66</v>
      </c>
      <c r="G54" s="43">
        <v>5.09</v>
      </c>
      <c r="H54" s="44">
        <f t="shared" si="2"/>
        <v>45859.17</v>
      </c>
      <c r="I54" s="28" t="s">
        <v>225</v>
      </c>
      <c r="J54" s="28"/>
    </row>
    <row r="55" spans="2:10" x14ac:dyDescent="0.2">
      <c r="B55" s="41" t="s">
        <v>97</v>
      </c>
      <c r="C55" s="41" t="s">
        <v>98</v>
      </c>
      <c r="D55" s="24" t="s">
        <v>31</v>
      </c>
      <c r="E55" s="25">
        <v>10620.45</v>
      </c>
      <c r="F55" s="53">
        <v>10620.45</v>
      </c>
      <c r="G55" s="43">
        <v>44.41</v>
      </c>
      <c r="H55" s="44">
        <f t="shared" si="2"/>
        <v>471654.18</v>
      </c>
      <c r="I55" s="28" t="s">
        <v>220</v>
      </c>
      <c r="J55" s="28" t="s">
        <v>241</v>
      </c>
    </row>
    <row r="56" spans="2:10" x14ac:dyDescent="0.2">
      <c r="B56" s="36">
        <v>500</v>
      </c>
      <c r="C56" s="36" t="s">
        <v>99</v>
      </c>
      <c r="D56" s="37"/>
      <c r="E56" s="46"/>
      <c r="F56" s="38"/>
      <c r="G56" s="39"/>
      <c r="H56" s="40">
        <f>SUM(H57:H66)</f>
        <v>16937302.669999998</v>
      </c>
      <c r="I56" s="28"/>
      <c r="J56" s="28"/>
    </row>
    <row r="57" spans="2:10" ht="25.5" x14ac:dyDescent="0.2">
      <c r="B57" s="41" t="s">
        <v>100</v>
      </c>
      <c r="C57" s="41" t="s">
        <v>101</v>
      </c>
      <c r="D57" s="24" t="s">
        <v>102</v>
      </c>
      <c r="E57" s="25">
        <v>224454.29</v>
      </c>
      <c r="F57" s="53">
        <v>224454.28999999998</v>
      </c>
      <c r="G57" s="61">
        <v>9.43</v>
      </c>
      <c r="H57" s="44">
        <f t="shared" si="2"/>
        <v>2116603.9500000002</v>
      </c>
      <c r="I57" s="28" t="s">
        <v>226</v>
      </c>
      <c r="J57" s="28"/>
    </row>
    <row r="58" spans="2:10" ht="25.5" x14ac:dyDescent="0.2">
      <c r="B58" s="41" t="s">
        <v>103</v>
      </c>
      <c r="C58" s="41" t="s">
        <v>104</v>
      </c>
      <c r="D58" s="24" t="s">
        <v>102</v>
      </c>
      <c r="E58" s="25">
        <v>132978.5</v>
      </c>
      <c r="F58" s="53">
        <v>132978.5</v>
      </c>
      <c r="G58" s="61">
        <v>9.43</v>
      </c>
      <c r="H58" s="44">
        <f t="shared" si="2"/>
        <v>1253987.26</v>
      </c>
      <c r="I58" s="28" t="s">
        <v>226</v>
      </c>
      <c r="J58" s="28"/>
    </row>
    <row r="59" spans="2:10" ht="25.5" x14ac:dyDescent="0.2">
      <c r="B59" s="41" t="s">
        <v>105</v>
      </c>
      <c r="C59" s="41" t="s">
        <v>106</v>
      </c>
      <c r="D59" s="24" t="s">
        <v>102</v>
      </c>
      <c r="E59" s="25">
        <v>25207.39</v>
      </c>
      <c r="F59" s="53">
        <v>25207.39</v>
      </c>
      <c r="G59" s="61">
        <v>9.43</v>
      </c>
      <c r="H59" s="44">
        <f t="shared" si="2"/>
        <v>237705.69</v>
      </c>
      <c r="I59" s="28" t="s">
        <v>226</v>
      </c>
      <c r="J59" s="28"/>
    </row>
    <row r="60" spans="2:10" ht="25.5" x14ac:dyDescent="0.2">
      <c r="B60" s="41" t="s">
        <v>107</v>
      </c>
      <c r="C60" s="41" t="s">
        <v>108</v>
      </c>
      <c r="D60" s="24" t="s">
        <v>102</v>
      </c>
      <c r="E60" s="25">
        <v>52712.12</v>
      </c>
      <c r="F60" s="53">
        <v>52712.12</v>
      </c>
      <c r="G60" s="61">
        <v>2.2400000000000002</v>
      </c>
      <c r="H60" s="44">
        <f t="shared" si="2"/>
        <v>118075.15</v>
      </c>
      <c r="I60" s="28" t="s">
        <v>226</v>
      </c>
      <c r="J60" s="28"/>
    </row>
    <row r="61" spans="2:10" ht="25.5" x14ac:dyDescent="0.2">
      <c r="B61" s="41" t="s">
        <v>109</v>
      </c>
      <c r="C61" s="41" t="s">
        <v>110</v>
      </c>
      <c r="D61" s="24" t="s">
        <v>102</v>
      </c>
      <c r="E61" s="25">
        <v>402459.13</v>
      </c>
      <c r="F61" s="53">
        <v>402459.12999999995</v>
      </c>
      <c r="G61" s="61">
        <v>2.2400000000000002</v>
      </c>
      <c r="H61" s="44">
        <f t="shared" si="2"/>
        <v>901508.45</v>
      </c>
      <c r="I61" s="28" t="s">
        <v>226</v>
      </c>
      <c r="J61" s="28"/>
    </row>
    <row r="62" spans="2:10" ht="25.5" x14ac:dyDescent="0.2">
      <c r="B62" s="41" t="s">
        <v>111</v>
      </c>
      <c r="C62" s="41" t="s">
        <v>112</v>
      </c>
      <c r="D62" s="24" t="s">
        <v>102</v>
      </c>
      <c r="E62" s="25">
        <v>372188.01</v>
      </c>
      <c r="F62" s="53">
        <v>372188.00999999995</v>
      </c>
      <c r="G62" s="61">
        <v>2.2400000000000002</v>
      </c>
      <c r="H62" s="44">
        <f t="shared" si="2"/>
        <v>833701.14</v>
      </c>
      <c r="I62" s="28" t="s">
        <v>226</v>
      </c>
      <c r="J62" s="28"/>
    </row>
    <row r="63" spans="2:10" ht="25.5" x14ac:dyDescent="0.2">
      <c r="B63" s="41" t="s">
        <v>113</v>
      </c>
      <c r="C63" s="41" t="s">
        <v>114</v>
      </c>
      <c r="D63" s="24" t="s">
        <v>102</v>
      </c>
      <c r="E63" s="25">
        <v>216859.74</v>
      </c>
      <c r="F63" s="53">
        <v>216859.74</v>
      </c>
      <c r="G63" s="61">
        <v>9.43</v>
      </c>
      <c r="H63" s="44">
        <f t="shared" si="2"/>
        <v>2044987.35</v>
      </c>
      <c r="I63" s="28" t="s">
        <v>226</v>
      </c>
      <c r="J63" s="28"/>
    </row>
    <row r="64" spans="2:10" ht="25.5" x14ac:dyDescent="0.2">
      <c r="B64" s="41" t="s">
        <v>115</v>
      </c>
      <c r="C64" s="41" t="s">
        <v>116</v>
      </c>
      <c r="D64" s="24" t="s">
        <v>102</v>
      </c>
      <c r="E64" s="25">
        <v>976477.19</v>
      </c>
      <c r="F64" s="53">
        <v>976447.19</v>
      </c>
      <c r="G64" s="61">
        <v>2.2400000000000002</v>
      </c>
      <c r="H64" s="44">
        <f t="shared" si="2"/>
        <v>2187241.71</v>
      </c>
      <c r="I64" s="28" t="s">
        <v>226</v>
      </c>
      <c r="J64" s="28"/>
    </row>
    <row r="65" spans="2:10" x14ac:dyDescent="0.2">
      <c r="B65" s="41" t="s">
        <v>117</v>
      </c>
      <c r="C65" s="41" t="s">
        <v>118</v>
      </c>
      <c r="D65" s="24" t="s">
        <v>102</v>
      </c>
      <c r="E65" s="25">
        <v>186870.17</v>
      </c>
      <c r="F65" s="53">
        <v>186870.16999999998</v>
      </c>
      <c r="G65" s="61">
        <v>23.73</v>
      </c>
      <c r="H65" s="44">
        <f t="shared" si="2"/>
        <v>4434429.13</v>
      </c>
      <c r="I65" s="28" t="s">
        <v>227</v>
      </c>
      <c r="J65" s="28" t="s">
        <v>241</v>
      </c>
    </row>
    <row r="66" spans="2:10" ht="25.5" x14ac:dyDescent="0.2">
      <c r="B66" s="41" t="s">
        <v>119</v>
      </c>
      <c r="C66" s="41" t="s">
        <v>120</v>
      </c>
      <c r="D66" s="24" t="s">
        <v>102</v>
      </c>
      <c r="E66" s="25">
        <v>1032743.69</v>
      </c>
      <c r="F66" s="53">
        <v>1032743.6899999998</v>
      </c>
      <c r="G66" s="61">
        <v>2.72</v>
      </c>
      <c r="H66" s="44">
        <f t="shared" si="2"/>
        <v>2809062.84</v>
      </c>
      <c r="I66" s="28" t="s">
        <v>226</v>
      </c>
      <c r="J66" s="28"/>
    </row>
    <row r="67" spans="2:10" x14ac:dyDescent="0.2">
      <c r="B67" s="36">
        <v>600</v>
      </c>
      <c r="C67" s="62" t="s">
        <v>121</v>
      </c>
      <c r="D67" s="63"/>
      <c r="E67" s="64"/>
      <c r="F67" s="65"/>
      <c r="G67" s="66"/>
      <c r="H67" s="67">
        <f>SUM(H69:H116)</f>
        <v>6998757.1900000013</v>
      </c>
      <c r="I67" s="28"/>
      <c r="J67" s="28"/>
    </row>
    <row r="68" spans="2:10" x14ac:dyDescent="0.2">
      <c r="B68" s="54" t="s">
        <v>122</v>
      </c>
      <c r="C68" s="68" t="s">
        <v>123</v>
      </c>
      <c r="D68" s="69"/>
      <c r="E68" s="70"/>
      <c r="F68" s="71"/>
      <c r="G68" s="72"/>
      <c r="H68" s="73"/>
      <c r="I68" s="28"/>
      <c r="J68" s="28"/>
    </row>
    <row r="69" spans="2:10" ht="12.75" customHeight="1" x14ac:dyDescent="0.2">
      <c r="B69" s="41" t="s">
        <v>91</v>
      </c>
      <c r="C69" s="41" t="s">
        <v>92</v>
      </c>
      <c r="D69" s="24" t="s">
        <v>31</v>
      </c>
      <c r="E69" s="25">
        <v>14590.19</v>
      </c>
      <c r="F69" s="53">
        <v>14590.189999999997</v>
      </c>
      <c r="G69" s="61">
        <v>6.77</v>
      </c>
      <c r="H69" s="74">
        <f t="shared" ref="H69:H124" si="3">ROUND(F69*G69,2)</f>
        <v>98775.59</v>
      </c>
      <c r="I69" s="28" t="s">
        <v>219</v>
      </c>
      <c r="J69" s="28"/>
    </row>
    <row r="70" spans="2:10" x14ac:dyDescent="0.2">
      <c r="B70" s="41" t="s">
        <v>124</v>
      </c>
      <c r="C70" s="41" t="s">
        <v>125</v>
      </c>
      <c r="D70" s="24" t="s">
        <v>31</v>
      </c>
      <c r="E70" s="25">
        <v>1325.65</v>
      </c>
      <c r="F70" s="53">
        <v>1325.65</v>
      </c>
      <c r="G70" s="61">
        <v>14.63</v>
      </c>
      <c r="H70" s="74">
        <f t="shared" si="3"/>
        <v>19394.259999999998</v>
      </c>
      <c r="I70" s="28" t="s">
        <v>225</v>
      </c>
      <c r="J70" s="28"/>
    </row>
    <row r="71" spans="2:10" ht="25.5" x14ac:dyDescent="0.2">
      <c r="B71" s="41" t="s">
        <v>126</v>
      </c>
      <c r="C71" s="41" t="s">
        <v>127</v>
      </c>
      <c r="D71" s="24" t="s">
        <v>31</v>
      </c>
      <c r="E71" s="25">
        <v>605.24</v>
      </c>
      <c r="F71" s="53">
        <v>605.24</v>
      </c>
      <c r="G71" s="61">
        <v>62.08</v>
      </c>
      <c r="H71" s="74">
        <f t="shared" si="3"/>
        <v>37573.300000000003</v>
      </c>
      <c r="I71" s="28" t="s">
        <v>243</v>
      </c>
      <c r="J71" s="28" t="s">
        <v>241</v>
      </c>
    </row>
    <row r="72" spans="2:10" ht="51" x14ac:dyDescent="0.2">
      <c r="B72" s="41" t="s">
        <v>128</v>
      </c>
      <c r="C72" s="41" t="s">
        <v>129</v>
      </c>
      <c r="D72" s="24" t="s">
        <v>13</v>
      </c>
      <c r="E72" s="25">
        <v>1</v>
      </c>
      <c r="F72" s="53">
        <v>1</v>
      </c>
      <c r="G72" s="61">
        <v>70440.63</v>
      </c>
      <c r="H72" s="74">
        <f t="shared" si="3"/>
        <v>70440.63</v>
      </c>
      <c r="I72" s="28" t="s">
        <v>244</v>
      </c>
      <c r="J72" s="28" t="s">
        <v>241</v>
      </c>
    </row>
    <row r="73" spans="2:10" x14ac:dyDescent="0.2">
      <c r="B73" s="41" t="s">
        <v>130</v>
      </c>
      <c r="C73" s="41" t="s">
        <v>131</v>
      </c>
      <c r="D73" s="24" t="s">
        <v>31</v>
      </c>
      <c r="E73" s="25">
        <v>754.82</v>
      </c>
      <c r="F73" s="53">
        <v>754.82</v>
      </c>
      <c r="G73" s="61">
        <v>329.56</v>
      </c>
      <c r="H73" s="74">
        <f t="shared" si="3"/>
        <v>248758.48</v>
      </c>
      <c r="I73" s="28" t="s">
        <v>225</v>
      </c>
      <c r="J73" s="28"/>
    </row>
    <row r="74" spans="2:10" ht="38.25" x14ac:dyDescent="0.2">
      <c r="B74" s="41" t="s">
        <v>132</v>
      </c>
      <c r="C74" s="41" t="s">
        <v>133</v>
      </c>
      <c r="D74" s="24" t="s">
        <v>31</v>
      </c>
      <c r="E74" s="25">
        <v>19.989999999999998</v>
      </c>
      <c r="F74" s="53">
        <v>19.989999999999998</v>
      </c>
      <c r="G74" s="61">
        <v>581.12</v>
      </c>
      <c r="H74" s="74">
        <f t="shared" si="3"/>
        <v>11616.59</v>
      </c>
      <c r="I74" s="28" t="s">
        <v>245</v>
      </c>
      <c r="J74" s="28" t="s">
        <v>287</v>
      </c>
    </row>
    <row r="75" spans="2:10" x14ac:dyDescent="0.2">
      <c r="B75" s="41" t="s">
        <v>134</v>
      </c>
      <c r="C75" s="41" t="s">
        <v>135</v>
      </c>
      <c r="D75" s="24" t="s">
        <v>31</v>
      </c>
      <c r="E75" s="25">
        <v>235.19</v>
      </c>
      <c r="F75" s="53">
        <v>235.19</v>
      </c>
      <c r="G75" s="61">
        <v>314.3</v>
      </c>
      <c r="H75" s="74">
        <f t="shared" si="3"/>
        <v>73920.22</v>
      </c>
      <c r="I75" s="28" t="s">
        <v>246</v>
      </c>
      <c r="J75" s="28"/>
    </row>
    <row r="76" spans="2:10" ht="38.25" x14ac:dyDescent="0.2">
      <c r="B76" s="41" t="s">
        <v>136</v>
      </c>
      <c r="C76" s="41" t="s">
        <v>137</v>
      </c>
      <c r="D76" s="24" t="s">
        <v>31</v>
      </c>
      <c r="E76" s="25">
        <v>198.88</v>
      </c>
      <c r="F76" s="53">
        <v>198.88</v>
      </c>
      <c r="G76" s="61">
        <v>630.79</v>
      </c>
      <c r="H76" s="74">
        <f t="shared" si="3"/>
        <v>125451.52</v>
      </c>
      <c r="I76" s="28" t="s">
        <v>245</v>
      </c>
      <c r="J76" s="28" t="s">
        <v>287</v>
      </c>
    </row>
    <row r="77" spans="2:10" ht="38.25" x14ac:dyDescent="0.2">
      <c r="B77" s="41" t="s">
        <v>138</v>
      </c>
      <c r="C77" s="41" t="s">
        <v>139</v>
      </c>
      <c r="D77" s="24" t="s">
        <v>31</v>
      </c>
      <c r="E77" s="25">
        <v>4.38</v>
      </c>
      <c r="F77" s="53">
        <v>4.38</v>
      </c>
      <c r="G77" s="61">
        <v>744.57</v>
      </c>
      <c r="H77" s="74">
        <f t="shared" si="3"/>
        <v>3261.22</v>
      </c>
      <c r="I77" s="28" t="s">
        <v>245</v>
      </c>
      <c r="J77" s="28" t="s">
        <v>287</v>
      </c>
    </row>
    <row r="78" spans="2:10" ht="38.25" x14ac:dyDescent="0.2">
      <c r="B78" s="41" t="s">
        <v>140</v>
      </c>
      <c r="C78" s="41" t="s">
        <v>141</v>
      </c>
      <c r="D78" s="24" t="s">
        <v>31</v>
      </c>
      <c r="E78" s="25">
        <v>228.98</v>
      </c>
      <c r="F78" s="53">
        <v>228.98</v>
      </c>
      <c r="G78" s="61">
        <v>827.09</v>
      </c>
      <c r="H78" s="74">
        <f t="shared" si="3"/>
        <v>189387.07</v>
      </c>
      <c r="I78" s="28" t="s">
        <v>245</v>
      </c>
      <c r="J78" s="28" t="s">
        <v>287</v>
      </c>
    </row>
    <row r="79" spans="2:10" x14ac:dyDescent="0.2">
      <c r="B79" s="41" t="s">
        <v>142</v>
      </c>
      <c r="C79" s="41" t="s">
        <v>143</v>
      </c>
      <c r="D79" s="24" t="s">
        <v>144</v>
      </c>
      <c r="E79" s="25">
        <v>15991.65</v>
      </c>
      <c r="F79" s="53">
        <v>15991.65</v>
      </c>
      <c r="G79" s="61">
        <v>8.69</v>
      </c>
      <c r="H79" s="74">
        <f t="shared" si="3"/>
        <v>138967.44</v>
      </c>
      <c r="I79" s="28" t="s">
        <v>225</v>
      </c>
      <c r="J79" s="28"/>
    </row>
    <row r="80" spans="2:10" ht="25.5" x14ac:dyDescent="0.2">
      <c r="B80" s="41" t="s">
        <v>145</v>
      </c>
      <c r="C80" s="41" t="s">
        <v>146</v>
      </c>
      <c r="D80" s="24" t="s">
        <v>69</v>
      </c>
      <c r="E80" s="25">
        <v>1619.14</v>
      </c>
      <c r="F80" s="53">
        <v>1619.14</v>
      </c>
      <c r="G80" s="61">
        <v>114.43</v>
      </c>
      <c r="H80" s="74">
        <f t="shared" si="3"/>
        <v>185278.19</v>
      </c>
      <c r="I80" s="28" t="s">
        <v>247</v>
      </c>
      <c r="J80" s="28" t="s">
        <v>241</v>
      </c>
    </row>
    <row r="81" spans="2:10" ht="25.5" x14ac:dyDescent="0.2">
      <c r="B81" s="41" t="s">
        <v>147</v>
      </c>
      <c r="C81" s="41" t="s">
        <v>148</v>
      </c>
      <c r="D81" s="24" t="s">
        <v>69</v>
      </c>
      <c r="E81" s="25">
        <v>98.33</v>
      </c>
      <c r="F81" s="53">
        <v>98.33</v>
      </c>
      <c r="G81" s="61">
        <v>135.21</v>
      </c>
      <c r="H81" s="74">
        <f t="shared" si="3"/>
        <v>13295.2</v>
      </c>
      <c r="I81" s="28" t="s">
        <v>247</v>
      </c>
      <c r="J81" s="28" t="s">
        <v>241</v>
      </c>
    </row>
    <row r="82" spans="2:10" x14ac:dyDescent="0.2">
      <c r="B82" s="41" t="s">
        <v>149</v>
      </c>
      <c r="C82" s="41" t="s">
        <v>150</v>
      </c>
      <c r="D82" s="24" t="s">
        <v>74</v>
      </c>
      <c r="E82" s="25">
        <v>30.4</v>
      </c>
      <c r="F82" s="53">
        <v>30.4</v>
      </c>
      <c r="G82" s="61">
        <v>657.35</v>
      </c>
      <c r="H82" s="74">
        <f t="shared" si="3"/>
        <v>19983.439999999999</v>
      </c>
      <c r="I82" s="28" t="s">
        <v>225</v>
      </c>
      <c r="J82" s="28"/>
    </row>
    <row r="83" spans="2:10" x14ac:dyDescent="0.2">
      <c r="B83" s="41" t="s">
        <v>151</v>
      </c>
      <c r="C83" s="41" t="s">
        <v>152</v>
      </c>
      <c r="D83" s="24" t="s">
        <v>74</v>
      </c>
      <c r="E83" s="25">
        <v>67.87</v>
      </c>
      <c r="F83" s="53">
        <v>67.87</v>
      </c>
      <c r="G83" s="61">
        <v>899.08</v>
      </c>
      <c r="H83" s="74">
        <f t="shared" si="3"/>
        <v>61020.56</v>
      </c>
      <c r="I83" s="28" t="s">
        <v>225</v>
      </c>
      <c r="J83" s="28"/>
    </row>
    <row r="84" spans="2:10" x14ac:dyDescent="0.2">
      <c r="B84" s="41" t="s">
        <v>153</v>
      </c>
      <c r="C84" s="41" t="s">
        <v>154</v>
      </c>
      <c r="D84" s="24" t="s">
        <v>74</v>
      </c>
      <c r="E84" s="25">
        <v>22.75</v>
      </c>
      <c r="F84" s="53">
        <v>22.75</v>
      </c>
      <c r="G84" s="61">
        <v>1310.42</v>
      </c>
      <c r="H84" s="74">
        <f t="shared" si="3"/>
        <v>29812.06</v>
      </c>
      <c r="I84" s="28" t="s">
        <v>225</v>
      </c>
      <c r="J84" s="28"/>
    </row>
    <row r="85" spans="2:10" x14ac:dyDescent="0.2">
      <c r="B85" s="41" t="s">
        <v>155</v>
      </c>
      <c r="C85" s="41" t="s">
        <v>156</v>
      </c>
      <c r="D85" s="24" t="s">
        <v>74</v>
      </c>
      <c r="E85" s="25">
        <v>66.650000000000006</v>
      </c>
      <c r="F85" s="53">
        <v>66.649999999999991</v>
      </c>
      <c r="G85" s="61">
        <v>1534.99</v>
      </c>
      <c r="H85" s="74">
        <f t="shared" si="3"/>
        <v>102307.08</v>
      </c>
      <c r="I85" s="28" t="s">
        <v>225</v>
      </c>
      <c r="J85" s="28"/>
    </row>
    <row r="86" spans="2:10" ht="24" x14ac:dyDescent="0.2">
      <c r="B86" s="41" t="s">
        <v>157</v>
      </c>
      <c r="C86" s="41" t="s">
        <v>158</v>
      </c>
      <c r="D86" s="24" t="s">
        <v>13</v>
      </c>
      <c r="E86" s="25">
        <v>2</v>
      </c>
      <c r="F86" s="53">
        <v>2</v>
      </c>
      <c r="G86" s="61">
        <v>25200</v>
      </c>
      <c r="H86" s="74">
        <f t="shared" si="3"/>
        <v>50400</v>
      </c>
      <c r="I86" s="28" t="s">
        <v>229</v>
      </c>
      <c r="J86" s="28" t="s">
        <v>241</v>
      </c>
    </row>
    <row r="87" spans="2:10" ht="24" x14ac:dyDescent="0.2">
      <c r="B87" s="41" t="s">
        <v>159</v>
      </c>
      <c r="C87" s="41" t="s">
        <v>160</v>
      </c>
      <c r="D87" s="24" t="s">
        <v>13</v>
      </c>
      <c r="E87" s="25">
        <v>6</v>
      </c>
      <c r="F87" s="53">
        <v>6</v>
      </c>
      <c r="G87" s="61">
        <v>39375</v>
      </c>
      <c r="H87" s="74">
        <f t="shared" si="3"/>
        <v>236250</v>
      </c>
      <c r="I87" s="28" t="s">
        <v>229</v>
      </c>
      <c r="J87" s="28" t="s">
        <v>241</v>
      </c>
    </row>
    <row r="88" spans="2:10" ht="24" x14ac:dyDescent="0.2">
      <c r="B88" s="41" t="s">
        <v>161</v>
      </c>
      <c r="C88" s="41" t="s">
        <v>162</v>
      </c>
      <c r="D88" s="24" t="s">
        <v>13</v>
      </c>
      <c r="E88" s="25">
        <v>6</v>
      </c>
      <c r="F88" s="53">
        <v>6</v>
      </c>
      <c r="G88" s="61">
        <v>70000</v>
      </c>
      <c r="H88" s="74">
        <f t="shared" si="3"/>
        <v>420000</v>
      </c>
      <c r="I88" s="28" t="s">
        <v>229</v>
      </c>
      <c r="J88" s="28" t="s">
        <v>241</v>
      </c>
    </row>
    <row r="89" spans="2:10" ht="12.75" customHeight="1" x14ac:dyDescent="0.2">
      <c r="B89" s="41" t="s">
        <v>163</v>
      </c>
      <c r="C89" s="24" t="s">
        <v>164</v>
      </c>
      <c r="D89" s="30" t="s">
        <v>13</v>
      </c>
      <c r="E89" s="25">
        <v>0</v>
      </c>
      <c r="F89" s="53">
        <v>2</v>
      </c>
      <c r="G89" s="75">
        <v>44532.18</v>
      </c>
      <c r="H89" s="74">
        <f t="shared" si="3"/>
        <v>89064.36</v>
      </c>
      <c r="I89" s="28" t="s">
        <v>229</v>
      </c>
      <c r="J89" s="28" t="s">
        <v>241</v>
      </c>
    </row>
    <row r="90" spans="2:10" x14ac:dyDescent="0.2">
      <c r="B90" s="41" t="s">
        <v>165</v>
      </c>
      <c r="C90" s="24" t="s">
        <v>166</v>
      </c>
      <c r="D90" s="30" t="s">
        <v>13</v>
      </c>
      <c r="E90" s="25">
        <v>2</v>
      </c>
      <c r="F90" s="53">
        <v>2</v>
      </c>
      <c r="G90" s="75">
        <v>3500</v>
      </c>
      <c r="H90" s="74">
        <f t="shared" si="3"/>
        <v>7000</v>
      </c>
      <c r="I90" s="28" t="s">
        <v>225</v>
      </c>
      <c r="J90" s="28"/>
    </row>
    <row r="91" spans="2:10" x14ac:dyDescent="0.2">
      <c r="B91" s="41" t="s">
        <v>167</v>
      </c>
      <c r="C91" s="24" t="s">
        <v>168</v>
      </c>
      <c r="D91" s="30" t="s">
        <v>13</v>
      </c>
      <c r="E91" s="25">
        <v>6</v>
      </c>
      <c r="F91" s="53">
        <v>6</v>
      </c>
      <c r="G91" s="75">
        <v>4000</v>
      </c>
      <c r="H91" s="74">
        <f t="shared" si="3"/>
        <v>24000</v>
      </c>
      <c r="I91" s="28" t="s">
        <v>225</v>
      </c>
      <c r="J91" s="28"/>
    </row>
    <row r="92" spans="2:10" x14ac:dyDescent="0.2">
      <c r="B92" s="41" t="s">
        <v>169</v>
      </c>
      <c r="C92" s="24" t="s">
        <v>170</v>
      </c>
      <c r="D92" s="30" t="s">
        <v>13</v>
      </c>
      <c r="E92" s="25">
        <v>6</v>
      </c>
      <c r="F92" s="53">
        <v>6</v>
      </c>
      <c r="G92" s="75">
        <v>4500</v>
      </c>
      <c r="H92" s="74">
        <f t="shared" si="3"/>
        <v>27000</v>
      </c>
      <c r="I92" s="28" t="s">
        <v>225</v>
      </c>
      <c r="J92" s="28"/>
    </row>
    <row r="93" spans="2:10" x14ac:dyDescent="0.2">
      <c r="B93" s="41" t="s">
        <v>171</v>
      </c>
      <c r="C93" s="24" t="s">
        <v>172</v>
      </c>
      <c r="D93" s="30" t="s">
        <v>74</v>
      </c>
      <c r="E93" s="25">
        <v>17.399999999999999</v>
      </c>
      <c r="F93" s="53">
        <v>17.399999999999999</v>
      </c>
      <c r="G93" s="75">
        <v>650</v>
      </c>
      <c r="H93" s="74">
        <f t="shared" si="3"/>
        <v>11310</v>
      </c>
      <c r="I93" s="28" t="s">
        <v>225</v>
      </c>
      <c r="J93" s="28"/>
    </row>
    <row r="94" spans="2:10" x14ac:dyDescent="0.2">
      <c r="B94" s="41" t="s">
        <v>173</v>
      </c>
      <c r="C94" s="24" t="s">
        <v>174</v>
      </c>
      <c r="D94" s="30" t="s">
        <v>74</v>
      </c>
      <c r="E94" s="25">
        <v>84.82</v>
      </c>
      <c r="F94" s="53">
        <v>84.82</v>
      </c>
      <c r="G94" s="75">
        <v>29.27</v>
      </c>
      <c r="H94" s="74">
        <f t="shared" si="3"/>
        <v>2482.6799999999998</v>
      </c>
      <c r="I94" s="28" t="s">
        <v>225</v>
      </c>
      <c r="J94" s="28"/>
    </row>
    <row r="95" spans="2:10" x14ac:dyDescent="0.2">
      <c r="B95" s="41" t="s">
        <v>175</v>
      </c>
      <c r="C95" s="24" t="s">
        <v>176</v>
      </c>
      <c r="D95" s="30" t="s">
        <v>74</v>
      </c>
      <c r="E95" s="25">
        <v>1296.47</v>
      </c>
      <c r="F95" s="53">
        <v>1296.47</v>
      </c>
      <c r="G95" s="75">
        <v>27.52</v>
      </c>
      <c r="H95" s="74">
        <f t="shared" si="3"/>
        <v>35678.85</v>
      </c>
      <c r="I95" s="28" t="s">
        <v>225</v>
      </c>
      <c r="J95" s="28"/>
    </row>
    <row r="96" spans="2:10" x14ac:dyDescent="0.2">
      <c r="B96" s="41" t="s">
        <v>177</v>
      </c>
      <c r="C96" s="24" t="s">
        <v>178</v>
      </c>
      <c r="D96" s="30" t="s">
        <v>74</v>
      </c>
      <c r="E96" s="25">
        <v>495.95</v>
      </c>
      <c r="F96" s="53">
        <v>495.95</v>
      </c>
      <c r="G96" s="75">
        <v>35.630000000000003</v>
      </c>
      <c r="H96" s="74">
        <f t="shared" si="3"/>
        <v>17670.7</v>
      </c>
      <c r="I96" s="28" t="s">
        <v>225</v>
      </c>
      <c r="J96" s="28"/>
    </row>
    <row r="97" spans="2:10" ht="24" x14ac:dyDescent="0.2">
      <c r="B97" s="41" t="s">
        <v>179</v>
      </c>
      <c r="C97" s="24" t="s">
        <v>180</v>
      </c>
      <c r="D97" s="30" t="s">
        <v>69</v>
      </c>
      <c r="E97" s="25">
        <v>914.39</v>
      </c>
      <c r="F97" s="53">
        <v>914.39</v>
      </c>
      <c r="G97" s="75">
        <v>14.89</v>
      </c>
      <c r="H97" s="74">
        <f t="shared" si="3"/>
        <v>13615.27</v>
      </c>
      <c r="I97" s="28" t="s">
        <v>225</v>
      </c>
      <c r="J97" s="28"/>
    </row>
    <row r="98" spans="2:10" x14ac:dyDescent="0.2">
      <c r="B98" s="54" t="s">
        <v>181</v>
      </c>
      <c r="C98" s="68" t="s">
        <v>182</v>
      </c>
      <c r="D98" s="69"/>
      <c r="E98" s="70"/>
      <c r="F98" s="71"/>
      <c r="G98" s="76"/>
      <c r="H98" s="73"/>
      <c r="I98" s="28"/>
      <c r="J98" s="28"/>
    </row>
    <row r="99" spans="2:10" x14ac:dyDescent="0.2">
      <c r="B99" s="41" t="s">
        <v>183</v>
      </c>
      <c r="C99" s="41" t="s">
        <v>184</v>
      </c>
      <c r="D99" s="24" t="s">
        <v>13</v>
      </c>
      <c r="E99" s="25">
        <v>2</v>
      </c>
      <c r="F99" s="53">
        <v>2</v>
      </c>
      <c r="G99" s="61">
        <v>15000</v>
      </c>
      <c r="H99" s="74">
        <f t="shared" si="3"/>
        <v>30000</v>
      </c>
      <c r="I99" s="28" t="s">
        <v>230</v>
      </c>
      <c r="J99" s="28"/>
    </row>
    <row r="100" spans="2:10" x14ac:dyDescent="0.2">
      <c r="B100" s="54" t="s">
        <v>185</v>
      </c>
      <c r="C100" s="68" t="s">
        <v>186</v>
      </c>
      <c r="D100" s="69"/>
      <c r="E100" s="70"/>
      <c r="F100" s="71"/>
      <c r="G100" s="76"/>
      <c r="H100" s="73"/>
      <c r="I100" s="28"/>
      <c r="J100" s="28"/>
    </row>
    <row r="101" spans="2:10" ht="25.5" x14ac:dyDescent="0.2">
      <c r="B101" s="41" t="s">
        <v>44</v>
      </c>
      <c r="C101" s="41" t="s">
        <v>45</v>
      </c>
      <c r="D101" s="24" t="s">
        <v>46</v>
      </c>
      <c r="E101" s="25">
        <v>1.73</v>
      </c>
      <c r="F101" s="53">
        <v>1.73</v>
      </c>
      <c r="G101" s="61">
        <v>38456.589999999997</v>
      </c>
      <c r="H101" s="74">
        <f t="shared" si="3"/>
        <v>66529.899999999994</v>
      </c>
      <c r="I101" s="28" t="s">
        <v>218</v>
      </c>
      <c r="J101" s="28" t="s">
        <v>241</v>
      </c>
    </row>
    <row r="102" spans="2:10" ht="25.5" x14ac:dyDescent="0.2">
      <c r="B102" s="41" t="s">
        <v>47</v>
      </c>
      <c r="C102" s="41" t="s">
        <v>48</v>
      </c>
      <c r="D102" s="24" t="s">
        <v>31</v>
      </c>
      <c r="E102" s="25">
        <v>9251.07</v>
      </c>
      <c r="F102" s="53">
        <v>9251.07</v>
      </c>
      <c r="G102" s="61">
        <v>6.77</v>
      </c>
      <c r="H102" s="74">
        <f t="shared" si="3"/>
        <v>62629.74</v>
      </c>
      <c r="I102" s="28" t="s">
        <v>219</v>
      </c>
      <c r="J102" s="28"/>
    </row>
    <row r="103" spans="2:10" x14ac:dyDescent="0.2">
      <c r="B103" s="41" t="s">
        <v>49</v>
      </c>
      <c r="C103" s="41" t="s">
        <v>50</v>
      </c>
      <c r="D103" s="24" t="s">
        <v>31</v>
      </c>
      <c r="E103" s="25">
        <v>94.4</v>
      </c>
      <c r="F103" s="53">
        <v>94.4</v>
      </c>
      <c r="G103" s="61">
        <v>26.63</v>
      </c>
      <c r="H103" s="74">
        <f t="shared" si="3"/>
        <v>2513.87</v>
      </c>
      <c r="I103" s="28" t="s">
        <v>220</v>
      </c>
      <c r="J103" s="28" t="s">
        <v>241</v>
      </c>
    </row>
    <row r="104" spans="2:10" x14ac:dyDescent="0.2">
      <c r="B104" s="41" t="s">
        <v>51</v>
      </c>
      <c r="C104" s="41" t="s">
        <v>187</v>
      </c>
      <c r="D104" s="24" t="s">
        <v>31</v>
      </c>
      <c r="E104" s="25">
        <v>94.4</v>
      </c>
      <c r="F104" s="53">
        <v>94.4</v>
      </c>
      <c r="G104" s="61">
        <v>52.95</v>
      </c>
      <c r="H104" s="74">
        <f t="shared" si="3"/>
        <v>4998.4799999999996</v>
      </c>
      <c r="I104" s="28" t="s">
        <v>225</v>
      </c>
      <c r="J104" s="28"/>
    </row>
    <row r="105" spans="2:10" x14ac:dyDescent="0.2">
      <c r="B105" s="41" t="s">
        <v>53</v>
      </c>
      <c r="C105" s="41" t="s">
        <v>54</v>
      </c>
      <c r="D105" s="24" t="s">
        <v>31</v>
      </c>
      <c r="E105" s="25">
        <v>6425.41</v>
      </c>
      <c r="F105" s="53">
        <v>6425.41</v>
      </c>
      <c r="G105" s="61">
        <v>16.86</v>
      </c>
      <c r="H105" s="74">
        <f t="shared" si="3"/>
        <v>108332.41</v>
      </c>
      <c r="I105" s="28" t="s">
        <v>225</v>
      </c>
      <c r="J105" s="28"/>
    </row>
    <row r="106" spans="2:10" x14ac:dyDescent="0.2">
      <c r="B106" s="41" t="s">
        <v>55</v>
      </c>
      <c r="C106" s="41" t="s">
        <v>56</v>
      </c>
      <c r="D106" s="24" t="s">
        <v>31</v>
      </c>
      <c r="E106" s="25">
        <v>18093.66</v>
      </c>
      <c r="F106" s="53">
        <v>18093.66</v>
      </c>
      <c r="G106" s="61">
        <v>13.25</v>
      </c>
      <c r="H106" s="74">
        <f t="shared" si="3"/>
        <v>239741</v>
      </c>
      <c r="I106" s="28" t="s">
        <v>225</v>
      </c>
      <c r="J106" s="28"/>
    </row>
    <row r="107" spans="2:10" ht="25.5" x14ac:dyDescent="0.2">
      <c r="B107" s="41" t="s">
        <v>57</v>
      </c>
      <c r="C107" s="41" t="s">
        <v>58</v>
      </c>
      <c r="D107" s="24" t="s">
        <v>31</v>
      </c>
      <c r="E107" s="25">
        <v>3071.54</v>
      </c>
      <c r="F107" s="53">
        <v>3071.54</v>
      </c>
      <c r="G107" s="61">
        <v>89.77</v>
      </c>
      <c r="H107" s="74">
        <f t="shared" si="3"/>
        <v>275732.15000000002</v>
      </c>
      <c r="I107" s="28" t="s">
        <v>224</v>
      </c>
      <c r="J107" s="28" t="s">
        <v>241</v>
      </c>
    </row>
    <row r="108" spans="2:10" ht="25.5" x14ac:dyDescent="0.2">
      <c r="B108" s="41" t="s">
        <v>61</v>
      </c>
      <c r="C108" s="41" t="s">
        <v>62</v>
      </c>
      <c r="D108" s="24" t="s">
        <v>31</v>
      </c>
      <c r="E108" s="25">
        <v>3125.39</v>
      </c>
      <c r="F108" s="53">
        <v>3125.39</v>
      </c>
      <c r="G108" s="61">
        <v>51.82</v>
      </c>
      <c r="H108" s="74">
        <f t="shared" si="3"/>
        <v>161957.71</v>
      </c>
      <c r="I108" s="28" t="s">
        <v>224</v>
      </c>
      <c r="J108" s="28" t="s">
        <v>241</v>
      </c>
    </row>
    <row r="109" spans="2:10" x14ac:dyDescent="0.2">
      <c r="B109" s="41" t="s">
        <v>75</v>
      </c>
      <c r="C109" s="41" t="s">
        <v>76</v>
      </c>
      <c r="D109" s="24" t="s">
        <v>69</v>
      </c>
      <c r="E109" s="25">
        <v>6851.3</v>
      </c>
      <c r="F109" s="53">
        <v>6851.2999999999993</v>
      </c>
      <c r="G109" s="61">
        <v>10.52</v>
      </c>
      <c r="H109" s="74">
        <f t="shared" si="3"/>
        <v>72075.679999999993</v>
      </c>
      <c r="I109" s="28" t="s">
        <v>225</v>
      </c>
      <c r="J109" s="28"/>
    </row>
    <row r="110" spans="2:10" ht="25.5" x14ac:dyDescent="0.2">
      <c r="B110" s="41" t="s">
        <v>81</v>
      </c>
      <c r="C110" s="41" t="s">
        <v>82</v>
      </c>
      <c r="D110" s="24" t="s">
        <v>31</v>
      </c>
      <c r="E110" s="25">
        <v>6417.53</v>
      </c>
      <c r="F110" s="53">
        <v>6417.53</v>
      </c>
      <c r="G110" s="61">
        <v>37.020000000000003</v>
      </c>
      <c r="H110" s="74">
        <f t="shared" si="3"/>
        <v>237576.95999999999</v>
      </c>
      <c r="I110" s="28" t="s">
        <v>223</v>
      </c>
      <c r="J110" s="28" t="s">
        <v>241</v>
      </c>
    </row>
    <row r="111" spans="2:10" x14ac:dyDescent="0.2">
      <c r="B111" s="41" t="s">
        <v>83</v>
      </c>
      <c r="C111" s="41" t="s">
        <v>84</v>
      </c>
      <c r="D111" s="24" t="s">
        <v>31</v>
      </c>
      <c r="E111" s="25">
        <v>2046.05</v>
      </c>
      <c r="F111" s="53">
        <v>2046.05</v>
      </c>
      <c r="G111" s="61">
        <v>5.09</v>
      </c>
      <c r="H111" s="74">
        <f t="shared" si="3"/>
        <v>10414.39</v>
      </c>
      <c r="I111" s="28" t="s">
        <v>225</v>
      </c>
      <c r="J111" s="28"/>
    </row>
    <row r="112" spans="2:10" x14ac:dyDescent="0.2">
      <c r="B112" s="41" t="s">
        <v>188</v>
      </c>
      <c r="C112" s="41" t="s">
        <v>189</v>
      </c>
      <c r="D112" s="24" t="s">
        <v>69</v>
      </c>
      <c r="E112" s="25">
        <v>7204.22</v>
      </c>
      <c r="F112" s="53">
        <v>7204.22</v>
      </c>
      <c r="G112" s="61">
        <v>220.38</v>
      </c>
      <c r="H112" s="74">
        <f t="shared" si="3"/>
        <v>1587666</v>
      </c>
      <c r="I112" s="28" t="s">
        <v>225</v>
      </c>
      <c r="J112" s="28"/>
    </row>
    <row r="113" spans="2:11" x14ac:dyDescent="0.2">
      <c r="B113" s="41" t="s">
        <v>190</v>
      </c>
      <c r="C113" s="41" t="s">
        <v>191</v>
      </c>
      <c r="D113" s="24" t="s">
        <v>31</v>
      </c>
      <c r="E113" s="25">
        <v>26791.4</v>
      </c>
      <c r="F113" s="53">
        <v>26791.4</v>
      </c>
      <c r="G113" s="61">
        <v>29.26</v>
      </c>
      <c r="H113" s="74">
        <f t="shared" si="3"/>
        <v>783916.36</v>
      </c>
      <c r="I113" s="28" t="s">
        <v>225</v>
      </c>
      <c r="J113" s="28"/>
    </row>
    <row r="114" spans="2:11" ht="38.25" x14ac:dyDescent="0.2">
      <c r="B114" s="41" t="s">
        <v>140</v>
      </c>
      <c r="C114" s="41" t="s">
        <v>141</v>
      </c>
      <c r="D114" s="24" t="s">
        <v>31</v>
      </c>
      <c r="E114" s="25">
        <v>1171.29</v>
      </c>
      <c r="F114" s="53">
        <v>1171.29</v>
      </c>
      <c r="G114" s="61">
        <v>827.09</v>
      </c>
      <c r="H114" s="74">
        <f t="shared" si="3"/>
        <v>968762.25</v>
      </c>
      <c r="I114" s="28" t="s">
        <v>245</v>
      </c>
      <c r="J114" s="28"/>
    </row>
    <row r="115" spans="2:11" x14ac:dyDescent="0.2">
      <c r="B115" s="54" t="s">
        <v>192</v>
      </c>
      <c r="C115" s="68" t="s">
        <v>193</v>
      </c>
      <c r="D115" s="69"/>
      <c r="E115" s="70"/>
      <c r="F115" s="71"/>
      <c r="G115" s="76"/>
      <c r="H115" s="73"/>
      <c r="I115" s="28"/>
      <c r="J115" s="28"/>
    </row>
    <row r="116" spans="2:11" x14ac:dyDescent="0.2">
      <c r="B116" s="41" t="s">
        <v>194</v>
      </c>
      <c r="C116" s="41" t="s">
        <v>195</v>
      </c>
      <c r="D116" s="24" t="s">
        <v>31</v>
      </c>
      <c r="E116" s="25">
        <v>242.84</v>
      </c>
      <c r="F116" s="53">
        <v>242.84</v>
      </c>
      <c r="G116" s="61">
        <v>91.4</v>
      </c>
      <c r="H116" s="74">
        <f t="shared" ref="H116" si="4">ROUND(F116*G116,2)</f>
        <v>22195.58</v>
      </c>
      <c r="I116" s="28" t="s">
        <v>225</v>
      </c>
      <c r="J116" s="28"/>
    </row>
    <row r="117" spans="2:11" ht="12.75" customHeight="1" x14ac:dyDescent="0.2">
      <c r="B117" s="36">
        <v>900</v>
      </c>
      <c r="C117" s="62" t="s">
        <v>196</v>
      </c>
      <c r="D117" s="37"/>
      <c r="E117" s="46"/>
      <c r="F117" s="38"/>
      <c r="G117" s="77"/>
      <c r="H117" s="78">
        <f>SUM(H118:H124)</f>
        <v>2405892.2999999998</v>
      </c>
      <c r="I117" s="28"/>
      <c r="J117" s="28"/>
    </row>
    <row r="118" spans="2:11" ht="38.25" x14ac:dyDescent="0.2">
      <c r="B118" s="41" t="s">
        <v>197</v>
      </c>
      <c r="C118" s="24" t="s">
        <v>198</v>
      </c>
      <c r="D118" s="24" t="s">
        <v>16</v>
      </c>
      <c r="E118" s="25">
        <v>1</v>
      </c>
      <c r="F118" s="42">
        <v>1</v>
      </c>
      <c r="G118" s="79">
        <v>1758991.5</v>
      </c>
      <c r="H118" s="45">
        <f t="shared" si="3"/>
        <v>1758991.5</v>
      </c>
      <c r="I118" s="28" t="s">
        <v>228</v>
      </c>
      <c r="J118" s="28" t="s">
        <v>238</v>
      </c>
    </row>
    <row r="119" spans="2:11" x14ac:dyDescent="0.2">
      <c r="B119" s="41" t="s">
        <v>199</v>
      </c>
      <c r="C119" s="24" t="s">
        <v>200</v>
      </c>
      <c r="D119" s="24" t="s">
        <v>16</v>
      </c>
      <c r="E119" s="25">
        <v>1</v>
      </c>
      <c r="F119" s="42">
        <v>1</v>
      </c>
      <c r="G119" s="79">
        <v>157250</v>
      </c>
      <c r="H119" s="45">
        <f t="shared" si="3"/>
        <v>157250</v>
      </c>
      <c r="I119" s="28" t="s">
        <v>225</v>
      </c>
      <c r="J119" s="28"/>
    </row>
    <row r="120" spans="2:11" x14ac:dyDescent="0.2">
      <c r="B120" s="41" t="s">
        <v>201</v>
      </c>
      <c r="C120" s="24" t="s">
        <v>202</v>
      </c>
      <c r="D120" s="24" t="s">
        <v>13</v>
      </c>
      <c r="E120" s="25">
        <v>12</v>
      </c>
      <c r="F120" s="42">
        <v>12</v>
      </c>
      <c r="G120" s="79">
        <v>5000</v>
      </c>
      <c r="H120" s="45">
        <f t="shared" si="3"/>
        <v>60000</v>
      </c>
      <c r="I120" s="28" t="s">
        <v>225</v>
      </c>
      <c r="J120" s="28"/>
    </row>
    <row r="121" spans="2:11" x14ac:dyDescent="0.2">
      <c r="B121" s="41" t="s">
        <v>203</v>
      </c>
      <c r="C121" s="24" t="s">
        <v>204</v>
      </c>
      <c r="D121" s="24" t="s">
        <v>13</v>
      </c>
      <c r="E121" s="25">
        <v>20</v>
      </c>
      <c r="F121" s="42">
        <v>20</v>
      </c>
      <c r="G121" s="79">
        <v>5000</v>
      </c>
      <c r="H121" s="45">
        <f t="shared" si="3"/>
        <v>100000</v>
      </c>
      <c r="I121" s="28" t="s">
        <v>225</v>
      </c>
      <c r="J121" s="28"/>
    </row>
    <row r="122" spans="2:11" x14ac:dyDescent="0.2">
      <c r="B122" s="41" t="s">
        <v>205</v>
      </c>
      <c r="C122" s="24" t="s">
        <v>206</v>
      </c>
      <c r="D122" s="24" t="s">
        <v>13</v>
      </c>
      <c r="E122" s="25">
        <v>8</v>
      </c>
      <c r="F122" s="42">
        <v>8</v>
      </c>
      <c r="G122" s="79">
        <v>5000</v>
      </c>
      <c r="H122" s="45">
        <f t="shared" si="3"/>
        <v>40000</v>
      </c>
      <c r="I122" s="28" t="s">
        <v>225</v>
      </c>
      <c r="J122" s="28"/>
    </row>
    <row r="123" spans="2:11" x14ac:dyDescent="0.2">
      <c r="B123" s="41" t="s">
        <v>207</v>
      </c>
      <c r="C123" s="24" t="s">
        <v>208</v>
      </c>
      <c r="D123" s="24" t="s">
        <v>13</v>
      </c>
      <c r="E123" s="25">
        <v>2</v>
      </c>
      <c r="F123" s="42">
        <v>2</v>
      </c>
      <c r="G123" s="79">
        <v>5000</v>
      </c>
      <c r="H123" s="45">
        <f t="shared" si="3"/>
        <v>10000</v>
      </c>
      <c r="I123" s="28" t="s">
        <v>225</v>
      </c>
      <c r="J123" s="28"/>
    </row>
    <row r="124" spans="2:11" ht="13.5" thickBot="1" x14ac:dyDescent="0.25">
      <c r="B124" s="41" t="s">
        <v>209</v>
      </c>
      <c r="C124" s="24" t="s">
        <v>210</v>
      </c>
      <c r="D124" s="24" t="s">
        <v>16</v>
      </c>
      <c r="E124" s="25">
        <v>1</v>
      </c>
      <c r="F124" s="80">
        <v>1</v>
      </c>
      <c r="G124" s="81">
        <v>279650.8</v>
      </c>
      <c r="H124" s="82">
        <f t="shared" si="3"/>
        <v>279650.8</v>
      </c>
      <c r="I124" s="28" t="s">
        <v>225</v>
      </c>
      <c r="J124" s="28"/>
    </row>
    <row r="125" spans="2:11" ht="77.45" customHeight="1" thickBot="1" x14ac:dyDescent="0.25">
      <c r="B125" s="83"/>
      <c r="C125" s="84" t="s">
        <v>211</v>
      </c>
      <c r="D125" s="85"/>
      <c r="E125" s="86"/>
      <c r="F125" s="87"/>
      <c r="G125" s="88"/>
      <c r="H125" s="89">
        <f>+H8+H11+H18+H22+H56+H67+H117</f>
        <v>102749751.67999998</v>
      </c>
      <c r="I125" s="28" t="s">
        <v>231</v>
      </c>
      <c r="J125" s="28" t="s">
        <v>239</v>
      </c>
      <c r="K125" s="20"/>
    </row>
    <row r="126" spans="2:11" ht="198.6" customHeight="1" x14ac:dyDescent="0.2">
      <c r="B126" s="16"/>
      <c r="C126" s="90" t="s">
        <v>212</v>
      </c>
      <c r="D126" s="13"/>
      <c r="E126" s="16"/>
      <c r="F126" s="91"/>
      <c r="G126" s="92">
        <f>H126/H125</f>
        <v>0.28750773547151082</v>
      </c>
      <c r="H126" s="93">
        <v>29541348.425776858</v>
      </c>
      <c r="I126" s="28" t="s">
        <v>248</v>
      </c>
      <c r="J126" s="28" t="s">
        <v>240</v>
      </c>
      <c r="K126" s="9"/>
    </row>
    <row r="127" spans="2:11" ht="15.75" thickBot="1" x14ac:dyDescent="0.25">
      <c r="B127" s="17"/>
      <c r="C127" s="94" t="s">
        <v>213</v>
      </c>
      <c r="D127" s="14"/>
      <c r="E127" s="17"/>
      <c r="F127" s="95"/>
      <c r="G127" s="96">
        <f>H127/H125</f>
        <v>0.1</v>
      </c>
      <c r="H127" s="97">
        <f>+H125*0.1</f>
        <v>10274975.167999998</v>
      </c>
      <c r="I127" s="97"/>
      <c r="J127" s="97"/>
      <c r="K127" s="8"/>
    </row>
    <row r="128" spans="2:11" ht="23.45" customHeight="1" thickBot="1" x14ac:dyDescent="0.25">
      <c r="B128" s="83"/>
      <c r="C128" s="84" t="s">
        <v>214</v>
      </c>
      <c r="D128" s="85"/>
      <c r="E128" s="86"/>
      <c r="F128" s="87"/>
      <c r="G128" s="88"/>
      <c r="H128" s="98">
        <f>+H125+H126+H127</f>
        <v>142566075.27377683</v>
      </c>
      <c r="I128" s="98"/>
      <c r="J128" s="98"/>
      <c r="K128" s="20"/>
    </row>
    <row r="130" spans="1:1" x14ac:dyDescent="0.2">
      <c r="A130" s="10"/>
    </row>
    <row r="131" spans="1:1" ht="15.75" customHeight="1" x14ac:dyDescent="0.2">
      <c r="A131" s="10"/>
    </row>
    <row r="132" spans="1:1" ht="45" customHeight="1" x14ac:dyDescent="0.2">
      <c r="A132" s="10"/>
    </row>
    <row r="133" spans="1:1" ht="25.5" customHeight="1" x14ac:dyDescent="0.2">
      <c r="A133" s="10"/>
    </row>
    <row r="134" spans="1:1" ht="30" customHeight="1" x14ac:dyDescent="0.2">
      <c r="A134" s="10"/>
    </row>
    <row r="135" spans="1:1" ht="26.25" customHeight="1" x14ac:dyDescent="0.2">
      <c r="A135" s="10"/>
    </row>
  </sheetData>
  <mergeCells count="3">
    <mergeCell ref="F5:H5"/>
    <mergeCell ref="B3:E3"/>
    <mergeCell ref="B4:F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23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EBC3D4-27CB-4E87-A502-2F09C3F1CA3C}">
  <dimension ref="B3:K13"/>
  <sheetViews>
    <sheetView showGridLines="0" workbookViewId="0">
      <selection activeCell="F12" sqref="F12"/>
    </sheetView>
  </sheetViews>
  <sheetFormatPr baseColWidth="10" defaultRowHeight="16.5" x14ac:dyDescent="0.3"/>
  <cols>
    <col min="1" max="1" width="5.85546875" style="109" customWidth="1"/>
    <col min="2" max="2" width="29.85546875" style="109" customWidth="1"/>
    <col min="3" max="3" width="8.7109375" style="111" customWidth="1"/>
    <col min="4" max="8" width="12.85546875" style="109" customWidth="1"/>
    <col min="9" max="9" width="4.7109375" style="109" customWidth="1"/>
    <col min="10" max="16384" width="11.42578125" style="109"/>
  </cols>
  <sheetData>
    <row r="3" spans="2:11" s="103" customFormat="1" ht="33" x14ac:dyDescent="0.2">
      <c r="B3" s="99" t="s">
        <v>253</v>
      </c>
      <c r="C3" s="100" t="s">
        <v>254</v>
      </c>
      <c r="D3" s="101" t="s">
        <v>285</v>
      </c>
      <c r="E3" s="101" t="s">
        <v>255</v>
      </c>
      <c r="F3" s="101" t="s">
        <v>256</v>
      </c>
      <c r="G3" s="102" t="s">
        <v>257</v>
      </c>
      <c r="H3" s="102" t="s">
        <v>258</v>
      </c>
      <c r="K3" s="104"/>
    </row>
    <row r="4" spans="2:11" x14ac:dyDescent="0.3">
      <c r="B4" s="105" t="s">
        <v>259</v>
      </c>
      <c r="C4" s="106" t="s">
        <v>260</v>
      </c>
      <c r="D4" s="107">
        <v>31.43</v>
      </c>
      <c r="E4" s="107">
        <v>7.4543516466227544</v>
      </c>
      <c r="F4" s="107">
        <v>38.884351646622754</v>
      </c>
      <c r="G4" s="107">
        <v>32.92</v>
      </c>
      <c r="H4" s="108">
        <v>32.92</v>
      </c>
      <c r="K4" s="110"/>
    </row>
    <row r="5" spans="2:11" x14ac:dyDescent="0.3">
      <c r="B5" s="105" t="s">
        <v>261</v>
      </c>
      <c r="C5" s="106" t="s">
        <v>260</v>
      </c>
      <c r="D5" s="107">
        <v>28.615589999999994</v>
      </c>
      <c r="E5" s="107">
        <v>6.902578912685339</v>
      </c>
      <c r="F5" s="107">
        <v>35.518168912685333</v>
      </c>
      <c r="G5" s="107">
        <v>30</v>
      </c>
      <c r="H5" s="108">
        <v>30</v>
      </c>
      <c r="K5" s="110"/>
    </row>
    <row r="6" spans="2:11" x14ac:dyDescent="0.3">
      <c r="B6" s="105" t="s">
        <v>262</v>
      </c>
      <c r="C6" s="106" t="s">
        <v>260</v>
      </c>
      <c r="D6" s="107">
        <v>28.615589999999994</v>
      </c>
      <c r="E6" s="107">
        <v>6.902578912685339</v>
      </c>
      <c r="F6" s="107">
        <v>35.518168912685333</v>
      </c>
      <c r="G6" s="107">
        <v>30</v>
      </c>
      <c r="H6" s="108">
        <v>30</v>
      </c>
      <c r="K6" s="110"/>
    </row>
    <row r="7" spans="2:11" x14ac:dyDescent="0.3">
      <c r="B7" s="105" t="s">
        <v>263</v>
      </c>
      <c r="C7" s="106" t="s">
        <v>260</v>
      </c>
      <c r="D7" s="107">
        <v>26.19</v>
      </c>
      <c r="E7" s="107">
        <v>6.1960679999999799</v>
      </c>
      <c r="F7" s="107">
        <v>32.38606799999998</v>
      </c>
      <c r="G7" s="107">
        <v>27.43</v>
      </c>
      <c r="H7" s="108">
        <v>27.43</v>
      </c>
      <c r="K7" s="110"/>
    </row>
    <row r="8" spans="2:11" x14ac:dyDescent="0.3">
      <c r="B8" s="105" t="s">
        <v>264</v>
      </c>
      <c r="C8" s="106" t="s">
        <v>260</v>
      </c>
      <c r="D8" s="107">
        <v>20.6</v>
      </c>
      <c r="E8" s="107">
        <v>5.2101977142858154</v>
      </c>
      <c r="F8" s="107">
        <v>25.810197714285817</v>
      </c>
      <c r="G8" s="107">
        <v>21.64</v>
      </c>
      <c r="H8" s="108">
        <v>21.64</v>
      </c>
      <c r="K8" s="110"/>
    </row>
    <row r="9" spans="2:11" x14ac:dyDescent="0.3">
      <c r="B9" s="105" t="s">
        <v>265</v>
      </c>
      <c r="C9" s="106" t="s">
        <v>260</v>
      </c>
      <c r="D9" s="107">
        <v>20.6</v>
      </c>
      <c r="E9" s="107">
        <v>5.2101977142858154</v>
      </c>
      <c r="F9" s="107">
        <v>25.810197714285817</v>
      </c>
      <c r="G9" s="107">
        <v>21.64</v>
      </c>
      <c r="H9" s="108">
        <v>21.64</v>
      </c>
      <c r="K9" s="110"/>
    </row>
    <row r="10" spans="2:11" x14ac:dyDescent="0.3">
      <c r="B10" s="105" t="s">
        <v>266</v>
      </c>
      <c r="C10" s="106" t="s">
        <v>260</v>
      </c>
      <c r="D10" s="107">
        <v>20.6</v>
      </c>
      <c r="E10" s="107">
        <v>5.2101977142858154</v>
      </c>
      <c r="F10" s="107">
        <v>25.810197714285817</v>
      </c>
      <c r="G10" s="107">
        <v>21.64</v>
      </c>
      <c r="H10" s="108">
        <v>21.64</v>
      </c>
      <c r="K10" s="110"/>
    </row>
    <row r="11" spans="2:11" x14ac:dyDescent="0.3">
      <c r="B11" s="105" t="s">
        <v>267</v>
      </c>
      <c r="C11" s="106" t="s">
        <v>260</v>
      </c>
      <c r="D11" s="107">
        <v>20.6</v>
      </c>
      <c r="E11" s="107">
        <v>5.2101977142858154</v>
      </c>
      <c r="F11" s="107">
        <v>25.810197714285817</v>
      </c>
      <c r="G11" s="107">
        <v>21.64</v>
      </c>
      <c r="H11" s="108">
        <v>21.64</v>
      </c>
      <c r="K11" s="110"/>
    </row>
    <row r="12" spans="2:11" x14ac:dyDescent="0.3">
      <c r="B12" s="105" t="s">
        <v>268</v>
      </c>
      <c r="C12" s="106" t="s">
        <v>260</v>
      </c>
      <c r="D12" s="107">
        <v>18.63</v>
      </c>
      <c r="E12" s="107">
        <v>4.6452600000000563</v>
      </c>
      <c r="F12" s="107">
        <v>23.275260000000056</v>
      </c>
      <c r="G12" s="107">
        <v>19.559999999999999</v>
      </c>
      <c r="H12" s="108">
        <v>19.559999999999999</v>
      </c>
      <c r="K12" s="110"/>
    </row>
    <row r="13" spans="2:11" x14ac:dyDescent="0.3">
      <c r="B13" s="105" t="s">
        <v>269</v>
      </c>
      <c r="C13" s="106" t="s">
        <v>260</v>
      </c>
      <c r="D13" s="107">
        <v>18.63</v>
      </c>
      <c r="E13" s="107">
        <v>4.6452600000000563</v>
      </c>
      <c r="F13" s="107">
        <v>23.275260000000056</v>
      </c>
      <c r="G13" s="107">
        <v>19.559999999999999</v>
      </c>
      <c r="H13" s="108">
        <v>19.559999999999999</v>
      </c>
      <c r="K13" s="11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839CC-437C-4395-8ED2-B6D831219F63}">
  <dimension ref="B2:E15"/>
  <sheetViews>
    <sheetView showGridLines="0" workbookViewId="0">
      <selection activeCell="D18" sqref="D18"/>
    </sheetView>
  </sheetViews>
  <sheetFormatPr baseColWidth="10" defaultRowHeight="12.75" x14ac:dyDescent="0.2"/>
  <cols>
    <col min="1" max="1" width="5.42578125" customWidth="1"/>
    <col min="2" max="2" width="16.85546875" customWidth="1"/>
    <col min="5" max="5" width="11.42578125" style="123"/>
  </cols>
  <sheetData>
    <row r="2" spans="2:5" x14ac:dyDescent="0.2">
      <c r="B2" s="122" t="s">
        <v>284</v>
      </c>
    </row>
    <row r="3" spans="2:5" x14ac:dyDescent="0.2">
      <c r="B3" s="121"/>
    </row>
    <row r="4" spans="2:5" x14ac:dyDescent="0.2">
      <c r="B4" s="118" t="s">
        <v>280</v>
      </c>
      <c r="C4" s="119" t="s">
        <v>270</v>
      </c>
      <c r="D4" s="119" t="s">
        <v>282</v>
      </c>
      <c r="E4" s="119" t="s">
        <v>283</v>
      </c>
    </row>
    <row r="5" spans="2:5" x14ac:dyDescent="0.2">
      <c r="B5" s="114" t="s">
        <v>286</v>
      </c>
      <c r="C5" s="113">
        <v>1</v>
      </c>
      <c r="D5" s="117">
        <v>65</v>
      </c>
      <c r="E5" s="117">
        <f t="shared" ref="E5:E14" si="0">+D5*C5</f>
        <v>65</v>
      </c>
    </row>
    <row r="6" spans="2:5" x14ac:dyDescent="0.2">
      <c r="B6" s="114" t="s">
        <v>271</v>
      </c>
      <c r="C6" s="113">
        <v>2</v>
      </c>
      <c r="D6" s="117">
        <v>40</v>
      </c>
      <c r="E6" s="117">
        <f t="shared" si="0"/>
        <v>80</v>
      </c>
    </row>
    <row r="7" spans="2:5" x14ac:dyDescent="0.2">
      <c r="B7" s="114" t="s">
        <v>272</v>
      </c>
      <c r="C7" s="113">
        <v>2</v>
      </c>
      <c r="D7" s="117">
        <v>25</v>
      </c>
      <c r="E7" s="117">
        <f t="shared" si="0"/>
        <v>50</v>
      </c>
    </row>
    <row r="8" spans="2:5" x14ac:dyDescent="0.2">
      <c r="B8" s="112" t="s">
        <v>273</v>
      </c>
      <c r="C8" s="113">
        <v>1</v>
      </c>
      <c r="D8" s="117">
        <v>40</v>
      </c>
      <c r="E8" s="117">
        <f t="shared" si="0"/>
        <v>40</v>
      </c>
    </row>
    <row r="9" spans="2:5" x14ac:dyDescent="0.2">
      <c r="B9" s="112" t="s">
        <v>274</v>
      </c>
      <c r="C9" s="113">
        <v>4</v>
      </c>
      <c r="D9" s="117">
        <v>6</v>
      </c>
      <c r="E9" s="117">
        <f t="shared" si="0"/>
        <v>24</v>
      </c>
    </row>
    <row r="10" spans="2:5" x14ac:dyDescent="0.2">
      <c r="B10" s="112" t="s">
        <v>275</v>
      </c>
      <c r="C10" s="113">
        <v>2</v>
      </c>
      <c r="D10" s="117">
        <v>12</v>
      </c>
      <c r="E10" s="117">
        <f t="shared" si="0"/>
        <v>24</v>
      </c>
    </row>
    <row r="11" spans="2:5" x14ac:dyDescent="0.2">
      <c r="B11" s="112" t="s">
        <v>276</v>
      </c>
      <c r="C11" s="113">
        <v>1</v>
      </c>
      <c r="D11" s="117">
        <v>40</v>
      </c>
      <c r="E11" s="117">
        <f t="shared" si="0"/>
        <v>40</v>
      </c>
    </row>
    <row r="12" spans="2:5" x14ac:dyDescent="0.2">
      <c r="B12" s="112" t="s">
        <v>277</v>
      </c>
      <c r="C12" s="113">
        <v>2</v>
      </c>
      <c r="D12" s="117">
        <v>6</v>
      </c>
      <c r="E12" s="117">
        <f t="shared" si="0"/>
        <v>12</v>
      </c>
    </row>
    <row r="13" spans="2:5" x14ac:dyDescent="0.2">
      <c r="B13" s="112" t="s">
        <v>278</v>
      </c>
      <c r="C13" s="113">
        <v>2</v>
      </c>
      <c r="D13" s="117">
        <v>20</v>
      </c>
      <c r="E13" s="117">
        <f t="shared" si="0"/>
        <v>40</v>
      </c>
    </row>
    <row r="14" spans="2:5" x14ac:dyDescent="0.2">
      <c r="B14" s="112" t="s">
        <v>279</v>
      </c>
      <c r="C14" s="113">
        <v>1</v>
      </c>
      <c r="D14" s="117">
        <v>25</v>
      </c>
      <c r="E14" s="117">
        <f t="shared" si="0"/>
        <v>25</v>
      </c>
    </row>
    <row r="15" spans="2:5" x14ac:dyDescent="0.2">
      <c r="B15" s="115"/>
      <c r="C15" s="116"/>
      <c r="D15" s="120" t="s">
        <v>281</v>
      </c>
      <c r="E15" s="120">
        <f>SUM(E5:E14)</f>
        <v>400</v>
      </c>
    </row>
  </sheetData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75e778f-26c2-4e9c-b952-e237c22fe87a">
      <Terms xmlns="http://schemas.microsoft.com/office/infopath/2007/PartnerControls"/>
    </lcf76f155ced4ddcb4097134ff3c332f>
    <TaxCatchAll xmlns="67f749e2-633a-46e5-ba80-4cf5b1177c9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A907B8D766860408DC97B5C1EAB1998" ma:contentTypeVersion="16" ma:contentTypeDescription="Crear nuevo documento." ma:contentTypeScope="" ma:versionID="d14de68cacbf5e56cab074883d475f1f">
  <xsd:schema xmlns:xsd="http://www.w3.org/2001/XMLSchema" xmlns:xs="http://www.w3.org/2001/XMLSchema" xmlns:p="http://schemas.microsoft.com/office/2006/metadata/properties" xmlns:ns2="b75e778f-26c2-4e9c-b952-e237c22fe87a" xmlns:ns3="67f749e2-633a-46e5-ba80-4cf5b1177c9a" targetNamespace="http://schemas.microsoft.com/office/2006/metadata/properties" ma:root="true" ma:fieldsID="9d5d8ab0cf1a970e1953a5a28e5be6e4" ns2:_="" ns3:_="">
    <xsd:import namespace="b75e778f-26c2-4e9c-b952-e237c22fe87a"/>
    <xsd:import namespace="67f749e2-633a-46e5-ba80-4cf5b1177c9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5e778f-26c2-4e9c-b952-e237c22fe87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f749e2-633a-46e5-ba80-4cf5b1177c9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9e3a8b1-e536-4e25-9edd-8e5a3960df7f}" ma:internalName="TaxCatchAll" ma:showField="CatchAllData" ma:web="67f749e2-633a-46e5-ba80-4cf5b1177c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8EDBED0-DF14-4B4E-AC7D-8C1F1913F629}">
  <ds:schemaRefs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67f749e2-633a-46e5-ba80-4cf5b1177c9a"/>
    <ds:schemaRef ds:uri="http://schemas.microsoft.com/office/2006/metadata/properties"/>
    <ds:schemaRef ds:uri="http://purl.org/dc/dcmitype/"/>
    <ds:schemaRef ds:uri="http://www.w3.org/XML/1998/namespace"/>
    <ds:schemaRef ds:uri="http://schemas.microsoft.com/office/infopath/2007/PartnerControls"/>
    <ds:schemaRef ds:uri="b75e778f-26c2-4e9c-b952-e237c22fe87a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1B66693B-8C54-4EEB-B4C0-FE4EFF5627E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FBEC478-8707-468E-A8A8-FBC7D6C7E1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5e778f-26c2-4e9c-b952-e237c22fe87a"/>
    <ds:schemaRef ds:uri="67f749e2-633a-46e5-ba80-4cf5b1177c9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CONSORCIO WARI ALTO</vt:lpstr>
      <vt:lpstr>Costo de MO</vt:lpstr>
      <vt:lpstr>EPP</vt:lpstr>
      <vt:lpstr>'CONSORCIO WARI ALTO'!Área_de_impresión</vt:lpstr>
      <vt:lpstr>'CONSORCIO WARI ALTO'!Print_Titles</vt:lpstr>
    </vt:vector>
  </TitlesOfParts>
  <Company>OBRASCON HUARTE LAIN S.A.SUC.DEL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Gladys Nancy Quiulla Tito</dc:creator>
  <cp:lastModifiedBy>USER</cp:lastModifiedBy>
  <cp:lastPrinted>2023-04-12T02:37:18Z</cp:lastPrinted>
  <dcterms:created xsi:type="dcterms:W3CDTF">2023-04-12T02:26:12Z</dcterms:created>
  <dcterms:modified xsi:type="dcterms:W3CDTF">2023-04-19T17:50:26Z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0x0101008A907B8D766860408DC97B5C1EAB1998</vt:lpwstr>
  </property>
</Properties>
</file>