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firma-my.sharepoint.com/personal/msanchezl_mafirma_com_pe/Documents/00. Personal_Melina/05. Varios JC/2022/Proyecto Casma y Huarmey/"/>
    </mc:Choice>
  </mc:AlternateContent>
  <xr:revisionPtr revIDLastSave="97" documentId="8_{7DCC45E7-85FF-4CD6-BDC1-6DBB13A7F8F9}" xr6:coauthVersionLast="47" xr6:coauthVersionMax="47" xr10:uidLastSave="{6A4823BB-9783-4154-98EB-C3FC7241B99A}"/>
  <bookViews>
    <workbookView xWindow="-108" yWindow="-108" windowWidth="23256" windowHeight="12576" activeTab="1" xr2:uid="{00000000-000D-0000-FFFF-FFFF00000000}"/>
  </bookViews>
  <sheets>
    <sheet name="CASMA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2" l="1"/>
  <c r="H4" i="2"/>
  <c r="G4" i="2" s="1"/>
  <c r="G13" i="2" l="1"/>
  <c r="G12" i="2"/>
  <c r="G11" i="2"/>
  <c r="G10" i="2"/>
  <c r="G9" i="2"/>
  <c r="G8" i="2"/>
  <c r="G7" i="2"/>
  <c r="H14" i="2"/>
  <c r="H26" i="1" s="1"/>
  <c r="H23" i="1" l="1"/>
  <c r="H22" i="1"/>
  <c r="H21" i="1"/>
  <c r="H20" i="1"/>
  <c r="H19" i="1"/>
  <c r="H18" i="1"/>
  <c r="H17" i="1"/>
  <c r="H16" i="1"/>
  <c r="H15" i="1"/>
  <c r="H14" i="1"/>
  <c r="H13" i="1"/>
  <c r="H12" i="1"/>
  <c r="H9" i="1" l="1"/>
  <c r="H8" i="1"/>
  <c r="H7" i="1"/>
  <c r="H6" i="1"/>
  <c r="H5" i="1"/>
  <c r="H28" i="1" s="1"/>
  <c r="H30" i="1" s="1"/>
</calcChain>
</file>

<file path=xl/sharedStrings.xml><?xml version="1.0" encoding="utf-8"?>
<sst xmlns="http://schemas.openxmlformats.org/spreadsheetml/2006/main" count="80" uniqueCount="46">
  <si>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</si>
  <si>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</si>
  <si>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</si>
  <si>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</si>
  <si>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</si>
  <si>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</si>
  <si>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</si>
  <si>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</si>
  <si>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</si>
  <si>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</si>
  <si>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</si>
  <si>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</si>
  <si>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</si>
  <si>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</si>
  <si>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</si>
  <si>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</si>
  <si>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</si>
  <si>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</si>
  <si>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</si>
  <si>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</si>
  <si>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</si>
  <si>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</si>
  <si>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</si>
  <si>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</si>
  <si>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</si>
  <si>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</si>
  <si>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</si>
  <si>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</si>
  <si>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</si>
  <si>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</si>
  <si>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</si>
  <si>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</si>
  <si>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</si>
  <si>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</si>
  <si>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</si>
  <si>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</si>
  <si>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Garantía financieras (fianza)</t>
  </si>
  <si>
    <t>Seguro Responsabilidad Social</t>
  </si>
  <si>
    <t>Seguro de Vida</t>
  </si>
  <si>
    <t>Impuesto a la Renta</t>
  </si>
  <si>
    <t>Interés por Financiamiento</t>
  </si>
  <si>
    <t>Contingencia</t>
  </si>
  <si>
    <t>Dirección de Proyecto / Jefe de Gestión Social</t>
  </si>
  <si>
    <t xml:space="preserve">PU S/. (Sin IGV) </t>
  </si>
  <si>
    <t>Conductor/Chofer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</si>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</sst>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S/-280A]\ * #,##0_-;\-[$S/-280A]\ * #,##0_-;_-[$S/-280A]\ * &quot;-&quot;??_-;_-@_-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7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10" fillId="4" borderId="2" xfId="0" applyFont="1" applyFill="1" applyBorder="1" applyAlignment="1">
      <alignment vertical="center" wrapText="1"/>
    </xf>
    <xf numFmtId="164" fontId="0" fillId="0" borderId="0" xfId="1" applyNumberFormat="1" applyFont="1"/>
    <xf numFmtId="164" fontId="10" fillId="4" borderId="4" xfId="0" applyNumberFormat="1" applyFont="1" applyFill="1" applyBorder="1" applyAlignment="1">
      <alignment vertical="center" wrapText="1"/>
    </xf>
    <xf numFmtId="164" fontId="5" fillId="0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 applyAlignment="1">
      <alignment vertical="center" wrapText="1"/>
    </xf>
    <xf numFmtId="164" fontId="9" fillId="0" borderId="5" xfId="1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5" fillId="0" borderId="5" xfId="1" applyNumberFormat="1" applyFont="1" applyBorder="1" applyAlignment="1">
      <alignment vertical="center" wrapText="1"/>
    </xf>
    <xf numFmtId="165" fontId="0" fillId="0" borderId="0" xfId="1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</cellXfs>
  <cellStyles count="4">
    <cellStyle name="Millares" xfId="1" builtinId="3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showGridLines="0" workbookViewId="0">
      <selection activeCell="G12" sqref="G12"/>
    </sheetView>
  </sheetViews>
  <sheetFormatPr baseColWidth="10" defaultRowHeight="14.4"/>
  <cols>
    <col min="1" max="1" width="3.33203125" customWidth="1"/>
    <col min="3" max="3" width="21.33203125" customWidth="1"/>
    <col min="7" max="7" width="14.88671875" customWidth="1"/>
    <col min="8" max="8" width="13.5546875" customWidth="1"/>
  </cols>
  <sheetData>
    <row r="2" spans="2:12" ht="31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2" ht="15.6">
      <c r="B3" s="32">
        <v>1</v>
      </c>
      <c r="C3" s="34" t="s">
        <v>7</v>
      </c>
      <c r="D3" s="35"/>
      <c r="E3" s="35"/>
      <c r="F3" s="36"/>
      <c r="G3" s="2"/>
      <c r="H3" s="2"/>
    </row>
    <row r="4" spans="2:12" ht="15.6">
      <c r="B4" s="33"/>
      <c r="C4" s="34" t="s">
        <v>8</v>
      </c>
      <c r="D4" s="35"/>
      <c r="E4" s="35"/>
      <c r="F4" s="36"/>
      <c r="G4" s="2"/>
      <c r="H4" s="2"/>
    </row>
    <row r="5" spans="2:12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25">
        <v>9000</v>
      </c>
      <c r="H5" s="25">
        <f t="shared" ref="H5:H9" si="0">+G5*F5*E5</f>
        <v>108000</v>
      </c>
    </row>
    <row r="6" spans="2:12" ht="27.6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25">
        <v>8500</v>
      </c>
      <c r="H6" s="25">
        <f t="shared" si="0"/>
        <v>93500</v>
      </c>
    </row>
    <row r="7" spans="2:12" ht="41.4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25">
        <v>6000</v>
      </c>
      <c r="H7" s="25">
        <f t="shared" si="0"/>
        <v>72000</v>
      </c>
    </row>
    <row r="8" spans="2:12" ht="27.6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25">
        <v>6500</v>
      </c>
      <c r="H8" s="25">
        <f t="shared" si="0"/>
        <v>74750</v>
      </c>
    </row>
    <row r="9" spans="2:12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25">
        <v>6500</v>
      </c>
      <c r="H9" s="25">
        <f t="shared" si="0"/>
        <v>78000</v>
      </c>
    </row>
    <row r="10" spans="2:12" ht="15.6">
      <c r="B10" s="32">
        <v>2</v>
      </c>
      <c r="C10" s="34" t="s">
        <v>15</v>
      </c>
      <c r="D10" s="35"/>
      <c r="E10" s="35"/>
      <c r="F10" s="36"/>
      <c r="G10" s="2"/>
      <c r="H10" s="2"/>
    </row>
    <row r="11" spans="2:12" ht="15.6">
      <c r="B11" s="33"/>
      <c r="C11" s="34" t="s">
        <v>8</v>
      </c>
      <c r="D11" s="35"/>
      <c r="E11" s="35"/>
      <c r="F11" s="36"/>
      <c r="G11" s="2"/>
      <c r="H11" s="2"/>
    </row>
    <row r="12" spans="2:12" ht="27.6">
      <c r="B12" s="6">
        <v>2.0099999999999998</v>
      </c>
      <c r="C12" s="7" t="s">
        <v>16</v>
      </c>
      <c r="D12" s="6" t="s">
        <v>2</v>
      </c>
      <c r="E12" s="6">
        <v>1</v>
      </c>
      <c r="F12" s="8">
        <v>2</v>
      </c>
      <c r="G12" s="26">
        <v>600</v>
      </c>
      <c r="H12" s="25">
        <f t="shared" ref="H12:H23" si="1">+G12*F12*E12</f>
        <v>1200</v>
      </c>
      <c r="L12" s="46"/>
    </row>
    <row r="13" spans="2:12" ht="27.6">
      <c r="B13" s="6">
        <v>2.02</v>
      </c>
      <c r="C13" s="7" t="s">
        <v>17</v>
      </c>
      <c r="D13" s="3" t="s">
        <v>10</v>
      </c>
      <c r="E13" s="3">
        <v>1</v>
      </c>
      <c r="F13" s="5">
        <v>58.5</v>
      </c>
      <c r="G13" s="21">
        <v>3142.3</v>
      </c>
      <c r="H13" s="25">
        <f t="shared" si="1"/>
        <v>183824.55000000002</v>
      </c>
    </row>
    <row r="14" spans="2:12" ht="27.6">
      <c r="B14" s="6">
        <v>2.0299999999999998</v>
      </c>
      <c r="C14" s="7" t="s">
        <v>18</v>
      </c>
      <c r="D14" s="3" t="s">
        <v>10</v>
      </c>
      <c r="E14" s="3">
        <v>1</v>
      </c>
      <c r="F14" s="5">
        <v>12</v>
      </c>
      <c r="G14" s="21">
        <v>3365</v>
      </c>
      <c r="H14" s="25">
        <f t="shared" si="1"/>
        <v>40380</v>
      </c>
    </row>
    <row r="15" spans="2:12" ht="41.4">
      <c r="B15" s="6">
        <v>2.04</v>
      </c>
      <c r="C15" s="7" t="s">
        <v>19</v>
      </c>
      <c r="D15" s="3" t="s">
        <v>10</v>
      </c>
      <c r="E15" s="3">
        <v>1</v>
      </c>
      <c r="F15" s="5">
        <v>22</v>
      </c>
      <c r="G15" s="21">
        <v>10500</v>
      </c>
      <c r="H15" s="25">
        <f t="shared" si="1"/>
        <v>231000</v>
      </c>
    </row>
    <row r="16" spans="2:12" ht="27.6">
      <c r="B16" s="3">
        <v>2.0499999999999998</v>
      </c>
      <c r="C16" s="4" t="s">
        <v>20</v>
      </c>
      <c r="D16" s="3" t="s">
        <v>2</v>
      </c>
      <c r="E16" s="3">
        <v>1</v>
      </c>
      <c r="F16" s="5">
        <v>58.5</v>
      </c>
      <c r="G16" s="21">
        <v>250</v>
      </c>
      <c r="H16" s="25">
        <f t="shared" si="1"/>
        <v>14625</v>
      </c>
    </row>
    <row r="17" spans="2:9" ht="41.4">
      <c r="B17" s="3">
        <v>2.06</v>
      </c>
      <c r="C17" s="4" t="s">
        <v>21</v>
      </c>
      <c r="D17" s="3" t="s">
        <v>2</v>
      </c>
      <c r="E17" s="3">
        <v>1</v>
      </c>
      <c r="F17" s="5">
        <v>12</v>
      </c>
      <c r="G17" s="21">
        <v>2075</v>
      </c>
      <c r="H17" s="25">
        <f t="shared" si="1"/>
        <v>24900</v>
      </c>
    </row>
    <row r="18" spans="2:9" ht="27.6">
      <c r="B18" s="9">
        <v>2.0699999999999998</v>
      </c>
      <c r="C18" s="4" t="s">
        <v>22</v>
      </c>
      <c r="D18" s="6" t="s">
        <v>2</v>
      </c>
      <c r="E18" s="3">
        <v>1</v>
      </c>
      <c r="F18" s="5">
        <v>58.5</v>
      </c>
      <c r="G18" s="27">
        <v>150</v>
      </c>
      <c r="H18" s="25">
        <f t="shared" si="1"/>
        <v>8775</v>
      </c>
    </row>
    <row r="19" spans="2:9" ht="27.6">
      <c r="B19" s="3">
        <v>2.08</v>
      </c>
      <c r="C19" s="4" t="s">
        <v>23</v>
      </c>
      <c r="D19" s="3" t="s">
        <v>10</v>
      </c>
      <c r="E19" s="6">
        <v>3</v>
      </c>
      <c r="F19" s="3">
        <v>12</v>
      </c>
      <c r="G19" s="21">
        <v>183.33333333333334</v>
      </c>
      <c r="H19" s="25">
        <f t="shared" si="1"/>
        <v>6600</v>
      </c>
      <c r="I19" s="46"/>
    </row>
    <row r="20" spans="2:9" ht="27.6">
      <c r="B20" s="6">
        <v>2.09</v>
      </c>
      <c r="C20" s="7" t="s">
        <v>24</v>
      </c>
      <c r="D20" s="6" t="s">
        <v>2</v>
      </c>
      <c r="E20" s="6">
        <v>1</v>
      </c>
      <c r="F20" s="3">
        <v>1</v>
      </c>
      <c r="G20" s="26">
        <v>469</v>
      </c>
      <c r="H20" s="25">
        <f t="shared" si="1"/>
        <v>469</v>
      </c>
    </row>
    <row r="21" spans="2:9" ht="15.6">
      <c r="B21" s="8">
        <v>2.1</v>
      </c>
      <c r="C21" s="7" t="s">
        <v>25</v>
      </c>
      <c r="D21" s="6" t="s">
        <v>2</v>
      </c>
      <c r="E21" s="6">
        <v>2</v>
      </c>
      <c r="F21" s="3">
        <v>1</v>
      </c>
      <c r="G21" s="26">
        <v>215</v>
      </c>
      <c r="H21" s="25">
        <f t="shared" si="1"/>
        <v>430</v>
      </c>
    </row>
    <row r="22" spans="2:9" ht="15.6">
      <c r="B22" s="6">
        <v>2.11</v>
      </c>
      <c r="C22" s="7" t="s">
        <v>26</v>
      </c>
      <c r="D22" s="6" t="s">
        <v>2</v>
      </c>
      <c r="E22" s="6">
        <v>2</v>
      </c>
      <c r="F22" s="3">
        <v>1</v>
      </c>
      <c r="G22" s="26">
        <v>309</v>
      </c>
      <c r="H22" s="25">
        <f t="shared" si="1"/>
        <v>618</v>
      </c>
    </row>
    <row r="23" spans="2:9" ht="15.6">
      <c r="B23" s="6">
        <v>2.12</v>
      </c>
      <c r="C23" s="10" t="s">
        <v>27</v>
      </c>
      <c r="D23" s="6" t="s">
        <v>2</v>
      </c>
      <c r="E23" s="6">
        <v>1</v>
      </c>
      <c r="F23" s="3">
        <v>1</v>
      </c>
      <c r="G23" s="21">
        <v>500</v>
      </c>
      <c r="H23" s="25">
        <f t="shared" si="1"/>
        <v>500</v>
      </c>
    </row>
    <row r="24" spans="2:9">
      <c r="B24" s="11"/>
      <c r="C24" s="11"/>
      <c r="D24" s="11"/>
      <c r="E24" s="11"/>
      <c r="F24" s="11"/>
      <c r="G24" s="11"/>
      <c r="H24" s="11"/>
    </row>
    <row r="25" spans="2:9" ht="15.6">
      <c r="B25" s="12"/>
      <c r="C25" s="29" t="s">
        <v>28</v>
      </c>
      <c r="D25" s="30"/>
      <c r="E25" s="30"/>
      <c r="F25" s="30"/>
      <c r="G25" s="31"/>
      <c r="H25" s="13"/>
    </row>
    <row r="26" spans="2:9" ht="15.6">
      <c r="B26" s="12"/>
      <c r="C26" s="37" t="s">
        <v>29</v>
      </c>
      <c r="D26" s="38"/>
      <c r="E26" s="38"/>
      <c r="F26" s="39"/>
      <c r="G26" s="14"/>
      <c r="H26" s="21">
        <f>+'Gastos Generales'!H14</f>
        <v>637741.49719921162</v>
      </c>
    </row>
    <row r="27" spans="2:9" ht="15.6">
      <c r="B27" s="12"/>
      <c r="C27" s="37" t="s">
        <v>30</v>
      </c>
      <c r="D27" s="38"/>
      <c r="E27" s="38"/>
      <c r="F27" s="39"/>
      <c r="G27" s="14"/>
      <c r="H27" s="21">
        <v>120136.04430339779</v>
      </c>
    </row>
    <row r="28" spans="2:9" ht="15.6">
      <c r="B28" s="12"/>
      <c r="C28" s="40" t="s">
        <v>31</v>
      </c>
      <c r="D28" s="41"/>
      <c r="E28" s="41"/>
      <c r="F28" s="42"/>
      <c r="G28" s="15"/>
      <c r="H28" s="22">
        <f>+H27+H26+SUM(H12:H23,H5:H9)</f>
        <v>1697449.0915026094</v>
      </c>
    </row>
    <row r="29" spans="2:9" ht="15.6">
      <c r="B29" s="12"/>
      <c r="C29" s="37" t="s">
        <v>32</v>
      </c>
      <c r="D29" s="38"/>
      <c r="E29" s="38"/>
      <c r="F29" s="39"/>
      <c r="G29" s="16"/>
      <c r="H29" s="23">
        <v>305540.91747046966</v>
      </c>
    </row>
    <row r="30" spans="2:9" ht="15.6">
      <c r="B30" s="12"/>
      <c r="C30" s="29" t="s">
        <v>33</v>
      </c>
      <c r="D30" s="30"/>
      <c r="E30" s="30"/>
      <c r="F30" s="30"/>
      <c r="G30" s="31"/>
      <c r="H30" s="24">
        <f>+H28+H29</f>
        <v>2002990.008973079</v>
      </c>
    </row>
    <row r="33" spans="3:3" ht="18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J24"/>
  <sheetViews>
    <sheetView showGridLines="0" tabSelected="1" workbookViewId="0">
      <selection activeCell="H6" sqref="H6"/>
    </sheetView>
  </sheetViews>
  <sheetFormatPr baseColWidth="10" defaultRowHeight="14.4"/>
  <cols>
    <col min="3" max="3" width="41.109375" customWidth="1"/>
    <col min="4" max="4" width="14.88671875" customWidth="1"/>
    <col min="7" max="7" width="12.44140625" bestFit="1" customWidth="1"/>
    <col min="8" max="8" width="13.21875" customWidth="1"/>
  </cols>
  <sheetData>
    <row r="2" spans="3:10" ht="31.8" customHeight="1">
      <c r="C2" s="44" t="s">
        <v>29</v>
      </c>
      <c r="D2" s="1" t="s">
        <v>2</v>
      </c>
      <c r="E2" s="1" t="s">
        <v>3</v>
      </c>
      <c r="F2" s="1" t="s">
        <v>4</v>
      </c>
      <c r="G2" s="1" t="s">
        <v>43</v>
      </c>
      <c r="H2" s="1" t="s">
        <v>6</v>
      </c>
    </row>
    <row r="3" spans="3:10" ht="15.6" customHeight="1">
      <c r="C3" t="s">
        <v>42</v>
      </c>
      <c r="D3" s="45" t="s">
        <v>10</v>
      </c>
      <c r="E3" s="45">
        <v>3</v>
      </c>
      <c r="F3">
        <v>12</v>
      </c>
      <c r="G3" s="19">
        <v>10266.666666666666</v>
      </c>
      <c r="H3" s="19">
        <v>369600</v>
      </c>
    </row>
    <row r="4" spans="3:10" ht="15.6" customHeight="1">
      <c r="C4" t="s">
        <v>44</v>
      </c>
      <c r="D4" s="45" t="s">
        <v>10</v>
      </c>
      <c r="E4" s="45">
        <v>1</v>
      </c>
      <c r="F4">
        <v>22</v>
      </c>
      <c r="G4" s="19">
        <f>+H4/F4</f>
        <v>2500</v>
      </c>
      <c r="H4" s="19">
        <f>2500*22</f>
        <v>55000</v>
      </c>
    </row>
    <row r="5" spans="3:10" ht="15.6" customHeight="1">
      <c r="C5" t="s">
        <v>23</v>
      </c>
      <c r="D5" s="45" t="s">
        <v>10</v>
      </c>
      <c r="E5" s="45">
        <v>2</v>
      </c>
      <c r="F5">
        <v>12</v>
      </c>
      <c r="G5" s="19">
        <v>183.33333333333334</v>
      </c>
      <c r="H5" s="19">
        <f>+G5*F5*E5</f>
        <v>4400</v>
      </c>
    </row>
    <row r="6" spans="3:10" ht="15.6" customHeight="1">
      <c r="C6" t="s">
        <v>45</v>
      </c>
      <c r="D6" s="45" t="s">
        <v>10</v>
      </c>
      <c r="E6" s="45">
        <v>1</v>
      </c>
      <c r="F6" s="28">
        <v>21.666666666666668</v>
      </c>
      <c r="G6" s="19">
        <v>600</v>
      </c>
      <c r="H6" s="19">
        <v>13000</v>
      </c>
      <c r="J6" s="46"/>
    </row>
    <row r="7" spans="3:10">
      <c r="C7" t="s">
        <v>35</v>
      </c>
      <c r="D7" s="45" t="s">
        <v>10</v>
      </c>
      <c r="E7" s="45">
        <v>1</v>
      </c>
      <c r="F7">
        <v>12</v>
      </c>
      <c r="G7" s="19">
        <f>+H7/F7</f>
        <v>1800</v>
      </c>
      <c r="H7" s="19">
        <v>21600</v>
      </c>
    </row>
    <row r="8" spans="3:10">
      <c r="C8" t="s">
        <v>37</v>
      </c>
      <c r="D8" s="45" t="s">
        <v>10</v>
      </c>
      <c r="E8" s="45">
        <v>1</v>
      </c>
      <c r="F8">
        <v>12</v>
      </c>
      <c r="G8" s="19">
        <f t="shared" ref="G8:G13" si="0">+H8/F8</f>
        <v>166.66666666666669</v>
      </c>
      <c r="H8" s="19">
        <v>2000.0000000000002</v>
      </c>
    </row>
    <row r="9" spans="3:10">
      <c r="C9" t="s">
        <v>38</v>
      </c>
      <c r="D9" s="45" t="s">
        <v>10</v>
      </c>
      <c r="E9" s="45">
        <v>1</v>
      </c>
      <c r="F9">
        <v>12</v>
      </c>
      <c r="G9" s="19">
        <f t="shared" si="0"/>
        <v>780</v>
      </c>
      <c r="H9" s="19">
        <v>9360</v>
      </c>
    </row>
    <row r="10" spans="3:10">
      <c r="C10" t="s">
        <v>41</v>
      </c>
      <c r="D10" s="45" t="s">
        <v>10</v>
      </c>
      <c r="E10" s="45">
        <v>1</v>
      </c>
      <c r="F10">
        <v>12</v>
      </c>
      <c r="G10" s="19">
        <f t="shared" si="0"/>
        <v>5846.55</v>
      </c>
      <c r="H10" s="19">
        <v>70158.600000000006</v>
      </c>
    </row>
    <row r="11" spans="3:10">
      <c r="C11" t="s">
        <v>36</v>
      </c>
      <c r="D11" s="45" t="s">
        <v>10</v>
      </c>
      <c r="E11" s="45">
        <v>1</v>
      </c>
      <c r="F11">
        <v>1</v>
      </c>
      <c r="G11" s="19">
        <f t="shared" si="0"/>
        <v>4802.6877358507372</v>
      </c>
      <c r="H11" s="19">
        <v>4802.6877358507372</v>
      </c>
    </row>
    <row r="12" spans="3:10">
      <c r="C12" t="s">
        <v>40</v>
      </c>
      <c r="D12" s="45" t="s">
        <v>10</v>
      </c>
      <c r="E12" s="45">
        <v>1</v>
      </c>
      <c r="F12">
        <v>12</v>
      </c>
      <c r="G12" s="19">
        <f t="shared" si="0"/>
        <v>2119.4444444444448</v>
      </c>
      <c r="H12" s="19">
        <v>25433.333333333336</v>
      </c>
    </row>
    <row r="13" spans="3:10">
      <c r="C13" t="s">
        <v>39</v>
      </c>
      <c r="D13" s="45" t="s">
        <v>10</v>
      </c>
      <c r="E13" s="45">
        <v>1</v>
      </c>
      <c r="F13">
        <v>1</v>
      </c>
      <c r="G13" s="19">
        <f t="shared" si="0"/>
        <v>62386.876130027544</v>
      </c>
      <c r="H13" s="19">
        <v>62386.876130027544</v>
      </c>
    </row>
    <row r="14" spans="3:10" ht="15.6">
      <c r="C14" s="18"/>
      <c r="D14" s="43"/>
      <c r="E14" s="43"/>
      <c r="F14" s="43"/>
      <c r="G14" s="43"/>
      <c r="H14" s="20">
        <f>+SUM(H3:H13)</f>
        <v>637741.49719921162</v>
      </c>
    </row>
    <row r="18" spans="8:8">
      <c r="H18" s="28"/>
    </row>
    <row r="19" spans="8:8">
      <c r="H19" s="28"/>
    </row>
    <row r="20" spans="8:8">
      <c r="H20" s="28"/>
    </row>
    <row r="21" spans="8:8">
      <c r="H21" s="28"/>
    </row>
    <row r="22" spans="8:8">
      <c r="H22" s="28"/>
    </row>
    <row r="23" spans="8:8">
      <c r="H23" s="28"/>
    </row>
    <row r="24" spans="8:8">
      <c r="H24" s="2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Props1.xml><?xml version="1.0" encoding="utf-8"?>
<ds:datastoreItem xmlns:ds="http://schemas.openxmlformats.org/officeDocument/2006/customXml" ds:itemID="{08A91A2A-E667-4665-9720-88B918646D65}"/>
</file>

<file path=customXml/itemProps2.xml><?xml version="1.0" encoding="utf-8"?>
<ds:datastoreItem xmlns:ds="http://schemas.openxmlformats.org/officeDocument/2006/customXml" ds:itemID="{3047D394-1410-4E7F-A2AB-0C403B2B4826}"/>
</file>

<file path=customXml/itemProps3.xml><?xml version="1.0" encoding="utf-8"?>
<ds:datastoreItem xmlns:ds="http://schemas.openxmlformats.org/officeDocument/2006/customXml" ds:itemID="{54AB487D-0755-494F-AD3A-93B923E57E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Melina Sanchez Leon</cp:lastModifiedBy>
  <dcterms:created xsi:type="dcterms:W3CDTF">2022-05-28T00:20:04Z</dcterms:created>
  <dcterms:modified xsi:type="dcterms:W3CDTF">2022-06-01T18:31:45Z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</Properties>
</file>