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rvaez\Desktop\Alan_Narvaez\2022\1. FEBRERO 2022\2. OHL - Seguridad\Propuesta_Tecnica\"/>
    </mc:Choice>
  </mc:AlternateContent>
  <bookViews>
    <workbookView xWindow="0" yWindow="0" windowWidth="19065" windowHeight="6480"/>
  </bookViews>
  <sheets>
    <sheet name="CAÑETE" sheetId="1" r:id="rId1"/>
    <sheet name="HUAURA" sheetId="2" r:id="rId2"/>
  </sheets>
  <externalReferences>
    <externalReference r:id="rId3"/>
  </externalReferences>
  <definedNames>
    <definedName name="_ftn1" localSheetId="0">CAÑETE!#REF!</definedName>
    <definedName name="_ftn1" localSheetId="1">HUAURA!#REF!</definedName>
    <definedName name="_ftnref1" localSheetId="0">CAÑETE!#REF!</definedName>
    <definedName name="_ftnref1" localSheetId="1">HUAURA!#REF!</definedName>
    <definedName name="_xlnm.Print_Area" localSheetId="0">CAÑETE!$A$1:$I$53</definedName>
    <definedName name="_xlnm.Print_Area" localSheetId="1">HUAURA!$A$1:$I$53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1" i="2" l="1"/>
  <c r="H37" i="2"/>
  <c r="H34" i="2"/>
  <c r="H32" i="2"/>
  <c r="H30" i="2"/>
  <c r="H29" i="2"/>
  <c r="H27" i="2"/>
  <c r="H25" i="2"/>
  <c r="H23" i="2"/>
  <c r="H22" i="2"/>
  <c r="H20" i="2"/>
  <c r="H19" i="2"/>
  <c r="H18" i="2"/>
  <c r="H24" i="2"/>
  <c r="H29" i="1"/>
  <c r="H31" i="1"/>
  <c r="H27" i="1"/>
  <c r="H25" i="1"/>
  <c r="H24" i="1"/>
  <c r="H23" i="1"/>
  <c r="H22" i="1"/>
  <c r="H20" i="1"/>
  <c r="H19" i="1"/>
  <c r="H18" i="1"/>
  <c r="H17" i="1"/>
  <c r="H41" i="1"/>
  <c r="H48" i="1"/>
  <c r="H47" i="1"/>
  <c r="H32" i="1"/>
  <c r="H37" i="1"/>
  <c r="H34" i="1"/>
  <c r="H30" i="1"/>
  <c r="H31" i="2" l="1"/>
  <c r="H46" i="2" s="1"/>
  <c r="H17" i="2"/>
  <c r="H49" i="1"/>
  <c r="H46" i="1"/>
  <c r="I47" i="1" s="1"/>
  <c r="H48" i="2" l="1"/>
  <c r="H47" i="2"/>
  <c r="H49" i="2" s="1"/>
  <c r="H50" i="2" s="1"/>
  <c r="I53" i="2" s="1"/>
  <c r="H50" i="1"/>
  <c r="I47" i="2" l="1"/>
</calcChain>
</file>

<file path=xl/sharedStrings.xml><?xml version="1.0" encoding="utf-8"?>
<sst xmlns="http://schemas.openxmlformats.org/spreadsheetml/2006/main" count="174" uniqueCount="58">
  <si>
    <t>DESCRIPCIÓN</t>
  </si>
  <si>
    <t>Cantidad</t>
  </si>
  <si>
    <t>Profesionales</t>
  </si>
  <si>
    <t xml:space="preserve">Protocolos sanitarios </t>
  </si>
  <si>
    <t xml:space="preserve">Sub Total 1 </t>
  </si>
  <si>
    <t xml:space="preserve">Utilidad </t>
  </si>
  <si>
    <t>Gastos Administrativos, Seguros y Polizas</t>
  </si>
  <si>
    <t xml:space="preserve">Sub Total 2 </t>
  </si>
  <si>
    <t>TOTAL</t>
  </si>
  <si>
    <t>Transporte de personal propio</t>
  </si>
  <si>
    <t>Alquiler de vehículo (24 horas)</t>
  </si>
  <si>
    <t xml:space="preserve">Tiempo </t>
  </si>
  <si>
    <t>Unidad de medida</t>
  </si>
  <si>
    <t>mes</t>
  </si>
  <si>
    <t>Glb</t>
  </si>
  <si>
    <t xml:space="preserve">Precio Unitario </t>
  </si>
  <si>
    <t>Precio Total (S/)</t>
  </si>
  <si>
    <t>SERVICIO DE SEGURIDAD PATRIMONIAL - RÍO CAÑETE</t>
  </si>
  <si>
    <t>PROYECTO :"PAQUETE 5: SOLUCIONES INTEGRALES DE LOS RIOS HUAURA Y CAÑETE"</t>
  </si>
  <si>
    <t>Licitación:</t>
  </si>
  <si>
    <t>Proveedor:</t>
  </si>
  <si>
    <t>RUC:</t>
  </si>
  <si>
    <t>Representante Legal:</t>
  </si>
  <si>
    <t>Correo electrónico:</t>
  </si>
  <si>
    <t>Celular:</t>
  </si>
  <si>
    <t>Fecha de emisión:</t>
  </si>
  <si>
    <t>Validez de la oferta:</t>
  </si>
  <si>
    <t>SERVICIO DE LIMPIEZA, DESINFECCIÓN Y MANTENIMIENTO DE OFICINAS DE OBRA - CUENCA CAÑETE</t>
  </si>
  <si>
    <t>SEGUROC S.A.</t>
  </si>
  <si>
    <t>RAFAEL JOSE ROCCA RAMOS</t>
  </si>
  <si>
    <t>anarvaez@safeclean.com.pe</t>
  </si>
  <si>
    <t>15 dias</t>
  </si>
  <si>
    <t>AVP3</t>
  </si>
  <si>
    <t>Oficial Supervisor PNP®2</t>
  </si>
  <si>
    <t>Reg. PNP ® 1</t>
  </si>
  <si>
    <t>Conductor 1</t>
  </si>
  <si>
    <t>Turno diurno</t>
  </si>
  <si>
    <t>Turno nocturno</t>
  </si>
  <si>
    <t>Reg. PNP ® 2</t>
  </si>
  <si>
    <t xml:space="preserve">Alquiler y bienes </t>
  </si>
  <si>
    <t>Casetas de seguridad</t>
  </si>
  <si>
    <t>Comunicaciones (Intenet, celular, radio, etc)</t>
  </si>
  <si>
    <t xml:space="preserve">Laptop </t>
  </si>
  <si>
    <t>Impresora multifuncional</t>
  </si>
  <si>
    <t>Alimentación y viaticos</t>
  </si>
  <si>
    <t xml:space="preserve">Alimentación </t>
  </si>
  <si>
    <t>Hospedaje</t>
  </si>
  <si>
    <t>Examenes de descarte COVID - 19</t>
  </si>
  <si>
    <t>Implementos de protección contra el COVID19</t>
  </si>
  <si>
    <t xml:space="preserve">Otros gastos </t>
  </si>
  <si>
    <t>Materiales para señalitica y delimitación</t>
  </si>
  <si>
    <t>Equipos de protección y seguridad (EPP)</t>
  </si>
  <si>
    <t xml:space="preserve">Sistema de interconectado de camaras </t>
  </si>
  <si>
    <t>Sistema de control de rondas (Check Point)</t>
  </si>
  <si>
    <t>Linternas de alta potencia</t>
  </si>
  <si>
    <t>Chalecos Antibalas</t>
  </si>
  <si>
    <t>No aplica</t>
  </si>
  <si>
    <t xml:space="preserve">Considerado en la mano de obra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</si>
</sst>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S/-280A]\ * #,##0.00_-;\-[$S/-280A]\ * #,##0.00_-;_-[$S/-280A]\ * &quot;-&quot;??_-;_-@_-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48">
    <xf numFmtId="0" fontId="0" fillId="0" borderId="0" xfId="0"/>
    <xf numFmtId="0" fontId="1" fillId="3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6" xfId="0" applyFill="1" applyBorder="1" applyAlignment="1">
      <alignment vertical="center"/>
    </xf>
    <xf numFmtId="0" fontId="0" fillId="4" borderId="2" xfId="0" applyFill="1" applyBorder="1" applyAlignment="1">
      <alignment horizontal="center" vertical="center"/>
    </xf>
    <xf numFmtId="164" fontId="0" fillId="4" borderId="2" xfId="0" applyNumberFormat="1" applyFill="1" applyBorder="1" applyAlignment="1">
      <alignment vertical="center"/>
    </xf>
    <xf numFmtId="164" fontId="0" fillId="4" borderId="3" xfId="0" applyNumberFormat="1" applyFill="1" applyBorder="1" applyAlignment="1">
      <alignment vertical="center"/>
    </xf>
    <xf numFmtId="164" fontId="2" fillId="2" borderId="4" xfId="0" applyNumberFormat="1" applyFont="1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0" fillId="4" borderId="2" xfId="0" applyFill="1" applyBorder="1" applyAlignment="1">
      <alignment vertical="center" wrapText="1"/>
    </xf>
    <xf numFmtId="164" fontId="3" fillId="3" borderId="11" xfId="0" applyNumberFormat="1" applyFont="1" applyFill="1" applyBorder="1" applyAlignment="1">
      <alignment vertical="center"/>
    </xf>
    <xf numFmtId="164" fontId="0" fillId="4" borderId="13" xfId="0" applyNumberForma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164" fontId="2" fillId="4" borderId="15" xfId="0" applyNumberFormat="1" applyFont="1" applyFill="1" applyBorder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right" vertical="center"/>
    </xf>
    <xf numFmtId="0" fontId="5" fillId="3" borderId="2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4" fillId="4" borderId="2" xfId="0" applyFont="1" applyFill="1" applyBorder="1" applyAlignment="1">
      <alignment horizontal="right" vertical="center"/>
    </xf>
    <xf numFmtId="0" fontId="4" fillId="4" borderId="14" xfId="0" applyFont="1" applyFill="1" applyBorder="1" applyAlignment="1">
      <alignment horizontal="right" vertical="center"/>
    </xf>
    <xf numFmtId="0" fontId="4" fillId="4" borderId="12" xfId="0" applyFont="1" applyFill="1" applyBorder="1" applyAlignment="1">
      <alignment horizontal="right" vertical="center"/>
    </xf>
    <xf numFmtId="0" fontId="5" fillId="3" borderId="9" xfId="0" applyFont="1" applyFill="1" applyBorder="1" applyAlignment="1">
      <alignment horizontal="right" vertical="center"/>
    </xf>
    <xf numFmtId="0" fontId="5" fillId="3" borderId="10" xfId="0" applyFont="1" applyFill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8" fillId="0" borderId="2" xfId="2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4" borderId="4" xfId="0" applyFill="1" applyBorder="1" applyAlignment="1">
      <alignment vertical="center" wrapText="1"/>
    </xf>
    <xf numFmtId="164" fontId="0" fillId="0" borderId="0" xfId="0" applyNumberFormat="1"/>
    <xf numFmtId="9" fontId="0" fillId="0" borderId="0" xfId="1" applyFont="1"/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100965</xdr:colOff>
      <xdr:row>5</xdr:row>
      <xdr:rowOff>128904</xdr:rowOff>
    </xdr:from>
    <xdr:to>
      <xdr:col>1</xdr:col>
      <xdr:colOff>1241713</xdr:colOff>
      <xdr:row>8</xdr:row>
      <xdr:rowOff>116417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529B90FC-CA10-4807-9023-470535D9F4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8465" y="1049654"/>
          <a:ext cx="1140748" cy="5907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100965</xdr:colOff>
      <xdr:row>5</xdr:row>
      <xdr:rowOff>128904</xdr:rowOff>
    </xdr:from>
    <xdr:to>
      <xdr:col>1</xdr:col>
      <xdr:colOff>1241713</xdr:colOff>
      <xdr:row>8</xdr:row>
      <xdr:rowOff>116417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529B90FC-CA10-4807-9023-470535D9F4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2965" y="1090929"/>
          <a:ext cx="1140748" cy="58758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arvaez/Desktop/Alan_Narvaez/2022/1.%20FEBRERO%202022/2.%20OHL%20-%20Seguridad/E.E.OHLA_Vigilancia_11.02.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E.C SEGUROC"/>
      <sheetName val=" E.C SEGUROC CLIENTE"/>
      <sheetName val=" E.C SEGUROC CLIENTE - CON ARMA"/>
      <sheetName val="Uniforme"/>
      <sheetName val="EPP"/>
      <sheetName val="Equipos"/>
      <sheetName val="RESUMEN_P.ECONOMICA"/>
      <sheetName val="Otros"/>
      <sheetName val="Mat. Oficina"/>
      <sheetName val="Payback"/>
      <sheetName val="Catálogo"/>
      <sheetName val="Prendas"/>
    </sheetNames>
    <sheetDataSet>
      <sheetData sheetId="0"/>
      <sheetData sheetId="1"/>
      <sheetData sheetId="2">
        <row r="84">
          <cell r="F84">
            <v>266.90684836655328</v>
          </cell>
          <cell r="G84">
            <v>634.926473206624</v>
          </cell>
          <cell r="H84">
            <v>715.51388425975347</v>
          </cell>
          <cell r="I84">
            <v>266.90684836655328</v>
          </cell>
          <cell r="J84">
            <v>634.926473206624</v>
          </cell>
          <cell r="K84">
            <v>715.51388425975347</v>
          </cell>
          <cell r="L84">
            <v>715.51388425975347</v>
          </cell>
          <cell r="M84">
            <v>715.51388425975347</v>
          </cell>
          <cell r="N84">
            <v>715.51388425975347</v>
          </cell>
          <cell r="O84">
            <v>634.926473206624</v>
          </cell>
          <cell r="P84">
            <v>715.51388425975347</v>
          </cell>
          <cell r="Q84">
            <v>715.51388425975347</v>
          </cell>
          <cell r="R84">
            <v>715.51388425975347</v>
          </cell>
          <cell r="S84">
            <v>266.90684836655328</v>
          </cell>
          <cell r="T84">
            <v>715.51388425975347</v>
          </cell>
          <cell r="U84">
            <v>266.90684836655328</v>
          </cell>
          <cell r="V84">
            <v>715.51388425975347</v>
          </cell>
          <cell r="W84">
            <v>266.90684836655328</v>
          </cell>
          <cell r="X84">
            <v>995.53712101936617</v>
          </cell>
          <cell r="Y84">
            <v>548.00868881191673</v>
          </cell>
          <cell r="Z84">
            <v>616.49667824204698</v>
          </cell>
        </row>
        <row r="87">
          <cell r="F87">
            <v>280.95457722795072</v>
          </cell>
          <cell r="G87">
            <v>668.34365600697129</v>
          </cell>
          <cell r="H87">
            <v>753.17250974710987</v>
          </cell>
          <cell r="I87">
            <v>280.95457722795072</v>
          </cell>
          <cell r="J87">
            <v>668.34365600697129</v>
          </cell>
          <cell r="K87">
            <v>753.17250974710987</v>
          </cell>
          <cell r="L87">
            <v>753.17250974710987</v>
          </cell>
          <cell r="M87">
            <v>753.17250974710987</v>
          </cell>
          <cell r="N87">
            <v>753.17250974710987</v>
          </cell>
          <cell r="O87">
            <v>668.34365600697129</v>
          </cell>
          <cell r="P87">
            <v>753.17250974710987</v>
          </cell>
          <cell r="Q87">
            <v>753.17250974710987</v>
          </cell>
          <cell r="R87">
            <v>753.17250974710987</v>
          </cell>
          <cell r="S87">
            <v>280.95457722795072</v>
          </cell>
          <cell r="T87">
            <v>753.17250974710987</v>
          </cell>
          <cell r="U87">
            <v>280.95457722795072</v>
          </cell>
          <cell r="V87">
            <v>753.17250974710987</v>
          </cell>
          <cell r="W87">
            <v>280.95457722795072</v>
          </cell>
          <cell r="X87">
            <v>1047.9338115993341</v>
          </cell>
          <cell r="Y87">
            <v>576.85125138096555</v>
          </cell>
          <cell r="Z87">
            <v>648.94387183373328</v>
          </cell>
        </row>
        <row r="89">
          <cell r="F89">
            <v>1</v>
          </cell>
          <cell r="G89">
            <v>2</v>
          </cell>
          <cell r="H89">
            <v>3</v>
          </cell>
          <cell r="I89">
            <v>1</v>
          </cell>
          <cell r="J89">
            <v>2</v>
          </cell>
          <cell r="K89">
            <v>2</v>
          </cell>
          <cell r="L89">
            <v>1</v>
          </cell>
          <cell r="M89">
            <v>1</v>
          </cell>
          <cell r="N89">
            <v>1</v>
          </cell>
          <cell r="O89">
            <v>4</v>
          </cell>
          <cell r="P89">
            <v>4</v>
          </cell>
          <cell r="Q89">
            <v>2</v>
          </cell>
          <cell r="R89">
            <v>2</v>
          </cell>
          <cell r="S89">
            <v>1</v>
          </cell>
          <cell r="T89">
            <v>1</v>
          </cell>
          <cell r="U89">
            <v>1</v>
          </cell>
          <cell r="V89">
            <v>1</v>
          </cell>
          <cell r="W89">
            <v>1</v>
          </cell>
          <cell r="X89">
            <v>1</v>
          </cell>
          <cell r="Y89">
            <v>1</v>
          </cell>
          <cell r="Z89">
            <v>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narvaez@safeclean.com.pe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narvaez@safeclean.com.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59"/>
  <sheetViews>
    <sheetView tabSelected="1" view="pageBreakPreview" topLeftCell="A40" zoomScale="90" zoomScaleNormal="90" zoomScaleSheetLayoutView="90" workbookViewId="0">
      <selection activeCell="B47" sqref="B47:G47"/>
    </sheetView>
  </sheetViews>
  <sheetFormatPr baseColWidth="10" defaultRowHeight="15" x14ac:dyDescent="0.25"/>
  <cols>
    <col min="2" max="2" width="18.7109375" customWidth="1"/>
    <col min="3" max="3" width="37.7109375" customWidth="1"/>
    <col min="4" max="4" width="16.140625" customWidth="1"/>
    <col min="5" max="5" width="15.140625" customWidth="1"/>
    <col min="6" max="6" width="16.28515625" customWidth="1"/>
    <col min="7" max="7" width="17.28515625" customWidth="1"/>
    <col min="8" max="8" width="21.85546875" customWidth="1"/>
    <col min="9" max="9" width="16" bestFit="1" customWidth="1"/>
  </cols>
  <sheetData>
    <row r="3" spans="2:8" x14ac:dyDescent="0.25">
      <c r="B3" s="37"/>
      <c r="C3" s="38" t="s">
        <v>18</v>
      </c>
      <c r="D3" s="38"/>
      <c r="E3" s="38"/>
      <c r="F3" s="38"/>
      <c r="G3" s="38"/>
      <c r="H3" s="38"/>
    </row>
    <row r="4" spans="2:8" x14ac:dyDescent="0.25">
      <c r="B4" s="37"/>
      <c r="C4" s="38"/>
      <c r="D4" s="38"/>
      <c r="E4" s="38"/>
      <c r="F4" s="38"/>
      <c r="G4" s="38"/>
      <c r="H4" s="38"/>
    </row>
    <row r="5" spans="2:8" ht="15.75" x14ac:dyDescent="0.25">
      <c r="B5" s="37"/>
      <c r="C5" s="19" t="s">
        <v>19</v>
      </c>
      <c r="D5" s="39" t="s">
        <v>27</v>
      </c>
      <c r="E5" s="39"/>
      <c r="F5" s="39"/>
      <c r="G5" s="39"/>
      <c r="H5" s="39"/>
    </row>
    <row r="6" spans="2:8" ht="15.75" x14ac:dyDescent="0.25">
      <c r="B6" s="37"/>
      <c r="C6" s="19" t="s">
        <v>20</v>
      </c>
      <c r="D6" s="37" t="s">
        <v>28</v>
      </c>
      <c r="E6" s="37"/>
      <c r="F6" s="37"/>
      <c r="G6" s="37"/>
      <c r="H6" s="37"/>
    </row>
    <row r="7" spans="2:8" ht="15.75" x14ac:dyDescent="0.25">
      <c r="B7" s="37"/>
      <c r="C7" s="19" t="s">
        <v>21</v>
      </c>
      <c r="D7" s="37">
        <v>20100904315</v>
      </c>
      <c r="E7" s="37"/>
      <c r="F7" s="37"/>
      <c r="G7" s="37"/>
      <c r="H7" s="37"/>
    </row>
    <row r="8" spans="2:8" ht="15.75" x14ac:dyDescent="0.25">
      <c r="B8" s="37"/>
      <c r="C8" s="19" t="s">
        <v>22</v>
      </c>
      <c r="D8" s="37" t="s">
        <v>29</v>
      </c>
      <c r="E8" s="37"/>
      <c r="F8" s="37"/>
      <c r="G8" s="37"/>
      <c r="H8" s="37"/>
    </row>
    <row r="9" spans="2:8" ht="15.75" x14ac:dyDescent="0.25">
      <c r="B9" s="37"/>
      <c r="C9" s="19" t="s">
        <v>23</v>
      </c>
      <c r="D9" s="40" t="s">
        <v>30</v>
      </c>
      <c r="E9" s="37"/>
      <c r="F9" s="37"/>
      <c r="G9" s="37"/>
      <c r="H9" s="37"/>
    </row>
    <row r="10" spans="2:8" ht="15.75" x14ac:dyDescent="0.25">
      <c r="B10" s="37"/>
      <c r="C10" s="19" t="s">
        <v>24</v>
      </c>
      <c r="D10" s="37">
        <v>924877398</v>
      </c>
      <c r="E10" s="37"/>
      <c r="F10" s="37"/>
      <c r="G10" s="37"/>
      <c r="H10" s="37"/>
    </row>
    <row r="11" spans="2:8" ht="15.75" x14ac:dyDescent="0.25">
      <c r="B11" s="37"/>
      <c r="C11" s="19" t="s">
        <v>25</v>
      </c>
      <c r="D11" s="41">
        <v>44603</v>
      </c>
      <c r="E11" s="37"/>
      <c r="F11" s="37"/>
      <c r="G11" s="37"/>
      <c r="H11" s="37"/>
    </row>
    <row r="12" spans="2:8" ht="15.75" x14ac:dyDescent="0.25">
      <c r="B12" s="37"/>
      <c r="C12" s="19" t="s">
        <v>26</v>
      </c>
      <c r="D12" s="37" t="s">
        <v>31</v>
      </c>
      <c r="E12" s="37"/>
      <c r="F12" s="37"/>
      <c r="G12" s="37"/>
      <c r="H12" s="37"/>
    </row>
    <row r="13" spans="2:8" x14ac:dyDescent="0.25">
      <c r="B13" s="22" t="s">
        <v>17</v>
      </c>
      <c r="C13" s="23"/>
      <c r="D13" s="23"/>
      <c r="E13" s="23"/>
      <c r="F13" s="23"/>
      <c r="G13" s="23"/>
      <c r="H13" s="24"/>
    </row>
    <row r="14" spans="2:8" ht="34.15" customHeight="1" x14ac:dyDescent="0.25">
      <c r="B14" s="25" t="s">
        <v>0</v>
      </c>
      <c r="C14" s="26"/>
      <c r="D14" s="1" t="s">
        <v>1</v>
      </c>
      <c r="E14" s="16" t="s">
        <v>12</v>
      </c>
      <c r="F14" s="16" t="s">
        <v>11</v>
      </c>
      <c r="G14" s="16" t="s">
        <v>15</v>
      </c>
      <c r="H14" s="20" t="s">
        <v>16</v>
      </c>
    </row>
    <row r="15" spans="2:8" ht="25.9" customHeight="1" x14ac:dyDescent="0.25">
      <c r="B15" s="2">
        <v>1</v>
      </c>
      <c r="C15" s="3" t="s">
        <v>2</v>
      </c>
      <c r="D15" s="4"/>
      <c r="E15" s="4"/>
      <c r="F15" s="4"/>
      <c r="G15" s="3"/>
      <c r="H15" s="5"/>
    </row>
    <row r="16" spans="2:8" ht="25.9" customHeight="1" x14ac:dyDescent="0.25">
      <c r="B16" s="42" t="s">
        <v>36</v>
      </c>
      <c r="C16" s="43"/>
      <c r="D16" s="43"/>
      <c r="E16" s="43"/>
      <c r="F16" s="43"/>
      <c r="G16" s="43"/>
      <c r="H16" s="44"/>
    </row>
    <row r="17" spans="2:8" ht="25.9" customHeight="1" x14ac:dyDescent="0.25">
      <c r="B17" s="6"/>
      <c r="C17" s="7" t="s">
        <v>32</v>
      </c>
      <c r="D17" s="8">
        <v>4</v>
      </c>
      <c r="E17" s="8" t="s">
        <v>13</v>
      </c>
      <c r="F17" s="8">
        <v>18</v>
      </c>
      <c r="G17" s="9">
        <v>4962.2126248486711</v>
      </c>
      <c r="H17" s="10">
        <f>G17*D17*F17</f>
        <v>357279.30898910435</v>
      </c>
    </row>
    <row r="18" spans="2:8" ht="25.9" customHeight="1" x14ac:dyDescent="0.25">
      <c r="B18" s="6"/>
      <c r="C18" s="7" t="s">
        <v>33</v>
      </c>
      <c r="D18" s="8">
        <v>1</v>
      </c>
      <c r="E18" s="8" t="s">
        <v>13</v>
      </c>
      <c r="F18" s="8">
        <v>18</v>
      </c>
      <c r="G18" s="9">
        <v>23651.579118393351</v>
      </c>
      <c r="H18" s="10">
        <f t="shared" ref="H18:H20" si="0">G18*D18*F18</f>
        <v>425728.42413108033</v>
      </c>
    </row>
    <row r="19" spans="2:8" ht="25.9" customHeight="1" x14ac:dyDescent="0.25">
      <c r="B19" s="6"/>
      <c r="C19" s="7" t="s">
        <v>34</v>
      </c>
      <c r="D19" s="8">
        <v>8</v>
      </c>
      <c r="E19" s="8" t="s">
        <v>13</v>
      </c>
      <c r="F19" s="8">
        <v>18</v>
      </c>
      <c r="G19" s="9">
        <v>14401.916001996453</v>
      </c>
      <c r="H19" s="10">
        <f t="shared" si="0"/>
        <v>2073875.9042874891</v>
      </c>
    </row>
    <row r="20" spans="2:8" ht="25.9" customHeight="1" x14ac:dyDescent="0.25">
      <c r="B20" s="6"/>
      <c r="C20" s="7" t="s">
        <v>35</v>
      </c>
      <c r="D20" s="8">
        <v>1</v>
      </c>
      <c r="E20" s="8" t="s">
        <v>13</v>
      </c>
      <c r="F20" s="8">
        <v>18</v>
      </c>
      <c r="G20" s="9">
        <v>12172.474832272232</v>
      </c>
      <c r="H20" s="10">
        <f t="shared" si="0"/>
        <v>219104.54698090017</v>
      </c>
    </row>
    <row r="21" spans="2:8" ht="25.9" customHeight="1" x14ac:dyDescent="0.25">
      <c r="B21" s="42" t="s">
        <v>37</v>
      </c>
      <c r="C21" s="43"/>
      <c r="D21" s="43"/>
      <c r="E21" s="43"/>
      <c r="F21" s="43"/>
      <c r="G21" s="43"/>
      <c r="H21" s="44"/>
    </row>
    <row r="22" spans="2:8" ht="25.9" customHeight="1" x14ac:dyDescent="0.25">
      <c r="B22" s="6"/>
      <c r="C22" s="7" t="s">
        <v>34</v>
      </c>
      <c r="D22" s="8">
        <v>16</v>
      </c>
      <c r="E22" s="8" t="s">
        <v>13</v>
      </c>
      <c r="F22" s="8">
        <v>18</v>
      </c>
      <c r="G22" s="9">
        <v>18045.278712188225</v>
      </c>
      <c r="H22" s="10">
        <f>G22*D22*F22</f>
        <v>5197040.2691102084</v>
      </c>
    </row>
    <row r="23" spans="2:8" ht="25.9" customHeight="1" x14ac:dyDescent="0.25">
      <c r="B23" s="6"/>
      <c r="C23" s="7" t="s">
        <v>38</v>
      </c>
      <c r="D23" s="8">
        <v>2</v>
      </c>
      <c r="E23" s="8" t="s">
        <v>13</v>
      </c>
      <c r="F23" s="8">
        <v>18</v>
      </c>
      <c r="G23" s="9">
        <v>20335.657763171934</v>
      </c>
      <c r="H23" s="10">
        <f t="shared" ref="H23:H25" si="1">G23*D23*F23</f>
        <v>732083.67947418964</v>
      </c>
    </row>
    <row r="24" spans="2:8" ht="25.9" customHeight="1" x14ac:dyDescent="0.25">
      <c r="B24" s="6"/>
      <c r="C24" s="7" t="s">
        <v>32</v>
      </c>
      <c r="D24" s="8">
        <v>1</v>
      </c>
      <c r="E24" s="8" t="s">
        <v>13</v>
      </c>
      <c r="F24" s="8">
        <v>18</v>
      </c>
      <c r="G24" s="9">
        <v>9428.2039872124751</v>
      </c>
      <c r="H24" s="10">
        <f t="shared" si="1"/>
        <v>169707.67176982455</v>
      </c>
    </row>
    <row r="25" spans="2:8" ht="25.9" customHeight="1" x14ac:dyDescent="0.25">
      <c r="B25" s="6"/>
      <c r="C25" s="7" t="s">
        <v>35</v>
      </c>
      <c r="D25" s="8">
        <v>1</v>
      </c>
      <c r="E25" s="8" t="s">
        <v>13</v>
      </c>
      <c r="F25" s="8">
        <v>18</v>
      </c>
      <c r="G25" s="9">
        <v>13929.191761155051</v>
      </c>
      <c r="H25" s="10">
        <f t="shared" si="1"/>
        <v>250725.4517007909</v>
      </c>
    </row>
    <row r="26" spans="2:8" ht="25.9" customHeight="1" x14ac:dyDescent="0.25">
      <c r="B26" s="2">
        <v>2</v>
      </c>
      <c r="C26" s="3" t="s">
        <v>9</v>
      </c>
      <c r="D26" s="4"/>
      <c r="E26" s="4"/>
      <c r="F26" s="4"/>
      <c r="G26" s="11"/>
      <c r="H26" s="5"/>
    </row>
    <row r="27" spans="2:8" ht="25.9" customHeight="1" x14ac:dyDescent="0.25">
      <c r="B27" s="6"/>
      <c r="C27" s="7" t="s">
        <v>10</v>
      </c>
      <c r="D27" s="8">
        <v>1</v>
      </c>
      <c r="E27" s="8" t="s">
        <v>13</v>
      </c>
      <c r="F27" s="8">
        <v>18</v>
      </c>
      <c r="G27" s="9">
        <v>13215</v>
      </c>
      <c r="H27" s="10">
        <f>G27*D27*F27</f>
        <v>237870</v>
      </c>
    </row>
    <row r="28" spans="2:8" ht="25.9" customHeight="1" x14ac:dyDescent="0.25">
      <c r="B28" s="2">
        <v>3</v>
      </c>
      <c r="C28" s="3" t="s">
        <v>39</v>
      </c>
      <c r="D28" s="4"/>
      <c r="E28" s="4"/>
      <c r="F28" s="4"/>
      <c r="G28" s="11"/>
      <c r="H28" s="5"/>
    </row>
    <row r="29" spans="2:8" ht="25.9" customHeight="1" x14ac:dyDescent="0.25">
      <c r="B29" s="6"/>
      <c r="C29" s="12" t="s">
        <v>40</v>
      </c>
      <c r="D29" s="8">
        <v>12</v>
      </c>
      <c r="E29" s="8" t="s">
        <v>14</v>
      </c>
      <c r="F29" s="8">
        <v>18</v>
      </c>
      <c r="G29" s="9">
        <v>600</v>
      </c>
      <c r="H29" s="10">
        <f>G29*D29*F29</f>
        <v>129600</v>
      </c>
    </row>
    <row r="30" spans="2:8" ht="25.9" customHeight="1" x14ac:dyDescent="0.25">
      <c r="B30" s="6"/>
      <c r="C30" s="12" t="s">
        <v>41</v>
      </c>
      <c r="D30" s="8">
        <v>1</v>
      </c>
      <c r="E30" s="8" t="s">
        <v>14</v>
      </c>
      <c r="F30" s="8">
        <v>18</v>
      </c>
      <c r="G30" s="9">
        <v>4584.9152542372876</v>
      </c>
      <c r="H30" s="10">
        <f>G30*D30*F30</f>
        <v>82528.474576271183</v>
      </c>
    </row>
    <row r="31" spans="2:8" ht="25.9" customHeight="1" x14ac:dyDescent="0.25">
      <c r="B31" s="6"/>
      <c r="C31" s="12" t="s">
        <v>42</v>
      </c>
      <c r="D31" s="8">
        <v>1</v>
      </c>
      <c r="E31" s="8" t="s">
        <v>14</v>
      </c>
      <c r="F31" s="8">
        <v>18</v>
      </c>
      <c r="G31" s="9">
        <v>402.63866666666667</v>
      </c>
      <c r="H31" s="10">
        <f>G31*D31*F31</f>
        <v>7247.4960000000001</v>
      </c>
    </row>
    <row r="32" spans="2:8" ht="25.9" customHeight="1" x14ac:dyDescent="0.25">
      <c r="B32" s="6"/>
      <c r="C32" s="12" t="s">
        <v>43</v>
      </c>
      <c r="D32" s="8">
        <v>1</v>
      </c>
      <c r="E32" s="8" t="s">
        <v>14</v>
      </c>
      <c r="F32" s="8">
        <v>18</v>
      </c>
      <c r="G32" s="9">
        <v>402.63866666666667</v>
      </c>
      <c r="H32" s="10">
        <f>G32*D32*F32</f>
        <v>7247.4960000000001</v>
      </c>
    </row>
    <row r="33" spans="2:9" ht="25.9" customHeight="1" x14ac:dyDescent="0.25">
      <c r="B33" s="2">
        <v>4</v>
      </c>
      <c r="C33" s="3" t="s">
        <v>44</v>
      </c>
      <c r="D33" s="4"/>
      <c r="E33" s="4"/>
      <c r="F33" s="4"/>
      <c r="G33" s="11"/>
      <c r="H33" s="5"/>
    </row>
    <row r="34" spans="2:9" ht="25.9" customHeight="1" x14ac:dyDescent="0.25">
      <c r="B34" s="6"/>
      <c r="C34" s="13" t="s">
        <v>45</v>
      </c>
      <c r="D34" s="8">
        <v>1</v>
      </c>
      <c r="E34" s="8" t="s">
        <v>14</v>
      </c>
      <c r="F34" s="8">
        <v>18</v>
      </c>
      <c r="G34" s="9">
        <v>19909.890000000003</v>
      </c>
      <c r="H34" s="10">
        <f>G34*D34*F34</f>
        <v>358378.02000000008</v>
      </c>
    </row>
    <row r="35" spans="2:9" ht="25.9" customHeight="1" x14ac:dyDescent="0.25">
      <c r="B35" s="6"/>
      <c r="C35" s="13" t="s">
        <v>46</v>
      </c>
      <c r="D35" s="8">
        <v>1</v>
      </c>
      <c r="E35" s="8" t="s">
        <v>14</v>
      </c>
      <c r="F35" s="8">
        <v>18</v>
      </c>
      <c r="G35" s="9" t="s">
        <v>56</v>
      </c>
      <c r="H35" s="10"/>
    </row>
    <row r="36" spans="2:9" ht="25.9" customHeight="1" x14ac:dyDescent="0.25">
      <c r="B36" s="2">
        <v>5</v>
      </c>
      <c r="C36" s="3" t="s">
        <v>3</v>
      </c>
      <c r="D36" s="4"/>
      <c r="E36" s="4"/>
      <c r="F36" s="4"/>
      <c r="G36" s="11"/>
      <c r="H36" s="5"/>
    </row>
    <row r="37" spans="2:9" ht="25.9" customHeight="1" x14ac:dyDescent="0.25">
      <c r="B37" s="6"/>
      <c r="C37" s="45" t="s">
        <v>47</v>
      </c>
      <c r="D37" s="8">
        <v>1</v>
      </c>
      <c r="E37" s="8" t="s">
        <v>14</v>
      </c>
      <c r="F37" s="8">
        <v>18</v>
      </c>
      <c r="G37" s="9">
        <v>9547.1999999999989</v>
      </c>
      <c r="H37" s="10">
        <f>G37*D37*F37</f>
        <v>171849.59999999998</v>
      </c>
    </row>
    <row r="38" spans="2:9" ht="25.9" customHeight="1" x14ac:dyDescent="0.25">
      <c r="B38" s="6"/>
      <c r="C38" s="45" t="s">
        <v>48</v>
      </c>
      <c r="D38" s="8">
        <v>1</v>
      </c>
      <c r="E38" s="8" t="s">
        <v>14</v>
      </c>
      <c r="F38" s="8">
        <v>18</v>
      </c>
      <c r="G38" s="9" t="s">
        <v>57</v>
      </c>
      <c r="H38" s="10"/>
    </row>
    <row r="39" spans="2:9" ht="25.9" customHeight="1" x14ac:dyDescent="0.25">
      <c r="B39" s="2">
        <v>6</v>
      </c>
      <c r="C39" s="3" t="s">
        <v>49</v>
      </c>
      <c r="D39" s="4"/>
      <c r="E39" s="4"/>
      <c r="F39" s="4"/>
      <c r="G39" s="11"/>
      <c r="H39" s="5"/>
    </row>
    <row r="40" spans="2:9" ht="25.9" customHeight="1" x14ac:dyDescent="0.25">
      <c r="B40" s="6"/>
      <c r="C40" s="12" t="s">
        <v>50</v>
      </c>
      <c r="D40" s="8">
        <v>1</v>
      </c>
      <c r="E40" s="8" t="s">
        <v>14</v>
      </c>
      <c r="F40" s="8">
        <v>18</v>
      </c>
      <c r="G40" s="9" t="s">
        <v>56</v>
      </c>
      <c r="H40" s="10"/>
    </row>
    <row r="41" spans="2:9" ht="25.9" customHeight="1" x14ac:dyDescent="0.25">
      <c r="B41" s="6"/>
      <c r="C41" s="12" t="s">
        <v>51</v>
      </c>
      <c r="D41" s="8">
        <v>1</v>
      </c>
      <c r="E41" s="8" t="s">
        <v>14</v>
      </c>
      <c r="F41" s="8">
        <v>18</v>
      </c>
      <c r="G41" s="9">
        <v>801.50069999999982</v>
      </c>
      <c r="H41" s="10">
        <f>G41*D41*F41</f>
        <v>14427.012599999996</v>
      </c>
    </row>
    <row r="42" spans="2:9" ht="25.9" customHeight="1" x14ac:dyDescent="0.25">
      <c r="B42" s="6"/>
      <c r="C42" s="12" t="s">
        <v>52</v>
      </c>
      <c r="D42" s="8">
        <v>1</v>
      </c>
      <c r="E42" s="8" t="s">
        <v>14</v>
      </c>
      <c r="F42" s="8">
        <v>18</v>
      </c>
      <c r="G42" s="9" t="s">
        <v>56</v>
      </c>
      <c r="H42" s="10"/>
    </row>
    <row r="43" spans="2:9" ht="25.9" customHeight="1" x14ac:dyDescent="0.25">
      <c r="B43" s="6"/>
      <c r="C43" s="12" t="s">
        <v>53</v>
      </c>
      <c r="D43" s="8">
        <v>1</v>
      </c>
      <c r="E43" s="8" t="s">
        <v>14</v>
      </c>
      <c r="F43" s="8">
        <v>18</v>
      </c>
      <c r="G43" s="9" t="s">
        <v>56</v>
      </c>
      <c r="H43" s="10"/>
    </row>
    <row r="44" spans="2:9" ht="25.9" customHeight="1" x14ac:dyDescent="0.25">
      <c r="B44" s="6"/>
      <c r="C44" s="12" t="s">
        <v>54</v>
      </c>
      <c r="D44" s="8">
        <v>1</v>
      </c>
      <c r="E44" s="8" t="s">
        <v>14</v>
      </c>
      <c r="F44" s="8">
        <v>18</v>
      </c>
      <c r="G44" s="9" t="s">
        <v>56</v>
      </c>
      <c r="H44" s="10"/>
    </row>
    <row r="45" spans="2:9" ht="25.9" customHeight="1" thickBot="1" x14ac:dyDescent="0.3">
      <c r="B45" s="6"/>
      <c r="C45" s="13" t="s">
        <v>55</v>
      </c>
      <c r="D45" s="8">
        <v>1</v>
      </c>
      <c r="E45" s="8" t="s">
        <v>14</v>
      </c>
      <c r="F45" s="8">
        <v>18</v>
      </c>
      <c r="G45" s="9" t="s">
        <v>57</v>
      </c>
      <c r="H45" s="10"/>
    </row>
    <row r="46" spans="2:9" ht="25.9" customHeight="1" x14ac:dyDescent="0.25">
      <c r="B46" s="35" t="s">
        <v>4</v>
      </c>
      <c r="C46" s="36"/>
      <c r="D46" s="36"/>
      <c r="E46" s="36"/>
      <c r="F46" s="36"/>
      <c r="G46" s="36"/>
      <c r="H46" s="14">
        <f>SUM(H22:H45)</f>
        <v>7358705.1712312857</v>
      </c>
    </row>
    <row r="47" spans="2:9" ht="25.9" customHeight="1" x14ac:dyDescent="0.25">
      <c r="B47" s="31" t="s">
        <v>5</v>
      </c>
      <c r="C47" s="32"/>
      <c r="D47" s="32"/>
      <c r="E47" s="32"/>
      <c r="F47" s="32"/>
      <c r="G47" s="32"/>
      <c r="H47" s="10">
        <f>SUMPRODUCT('[1] E.C SEGUROC CLIENTE - CON ARMA'!$F$87:$Z$87,'[1] E.C SEGUROC CLIENTE - CON ARMA'!$F$89:$Z$89)*18*1.3</f>
        <v>528427.13612030621</v>
      </c>
      <c r="I47" s="47">
        <f>H47/H46</f>
        <v>7.1809798575187087E-2</v>
      </c>
    </row>
    <row r="48" spans="2:9" ht="25.9" customHeight="1" x14ac:dyDescent="0.25">
      <c r="B48" s="33" t="s">
        <v>6</v>
      </c>
      <c r="C48" s="34"/>
      <c r="D48" s="34"/>
      <c r="E48" s="34"/>
      <c r="F48" s="34"/>
      <c r="G48" s="34"/>
      <c r="H48" s="15">
        <f>SUMPRODUCT('[1] E.C SEGUROC CLIENTE - CON ARMA'!$F$84:$Z$84,'[1] E.C SEGUROC CLIENTE - CON ARMA'!$F$89:$Z$89)*18*1.3</f>
        <v>502005.77931429079</v>
      </c>
    </row>
    <row r="49" spans="2:9" ht="25.9" customHeight="1" x14ac:dyDescent="0.25">
      <c r="B49" s="27" t="s">
        <v>7</v>
      </c>
      <c r="C49" s="28"/>
      <c r="D49" s="28"/>
      <c r="E49" s="28"/>
      <c r="F49" s="28"/>
      <c r="G49" s="28"/>
      <c r="H49" s="18">
        <f>SUM(H47:H48)</f>
        <v>1030432.9154345971</v>
      </c>
    </row>
    <row r="50" spans="2:9" ht="25.9" customHeight="1" thickBot="1" x14ac:dyDescent="0.3">
      <c r="B50" s="29" t="s">
        <v>8</v>
      </c>
      <c r="C50" s="30"/>
      <c r="D50" s="30"/>
      <c r="E50" s="30"/>
      <c r="F50" s="30"/>
      <c r="G50" s="30"/>
      <c r="H50" s="17">
        <f>+H49+H46</f>
        <v>8389138.0866658837</v>
      </c>
    </row>
    <row r="53" spans="2:9" ht="33" customHeight="1" x14ac:dyDescent="0.25">
      <c r="I53" s="46"/>
    </row>
    <row r="59" spans="2:9" ht="25.9" customHeight="1" x14ac:dyDescent="0.25"/>
  </sheetData>
  <mergeCells count="19">
    <mergeCell ref="B3:B12"/>
    <mergeCell ref="D8:H8"/>
    <mergeCell ref="D9:H9"/>
    <mergeCell ref="D10:H10"/>
    <mergeCell ref="D12:H12"/>
    <mergeCell ref="C3:H4"/>
    <mergeCell ref="D5:H5"/>
    <mergeCell ref="D6:H6"/>
    <mergeCell ref="D11:H11"/>
    <mergeCell ref="D7:H7"/>
    <mergeCell ref="B13:H13"/>
    <mergeCell ref="B14:C14"/>
    <mergeCell ref="B49:G49"/>
    <mergeCell ref="B50:G50"/>
    <mergeCell ref="B47:G47"/>
    <mergeCell ref="B48:G48"/>
    <mergeCell ref="B46:G46"/>
    <mergeCell ref="B16:H16"/>
    <mergeCell ref="B21:H21"/>
  </mergeCells>
  <hyperlinks>
    <hyperlink ref="D9" r:id="rId1"/>
  </hyperlinks>
  <pageMargins left="0.7" right="0.7" top="0.75" bottom="0.75" header="0.3" footer="0.3"/>
  <pageSetup paperSize="9" scale="52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59"/>
  <sheetViews>
    <sheetView view="pageBreakPreview" topLeftCell="A35" zoomScale="90" zoomScaleNormal="90" zoomScaleSheetLayoutView="90" workbookViewId="0">
      <selection activeCell="G40" sqref="G40:G45"/>
    </sheetView>
  </sheetViews>
  <sheetFormatPr baseColWidth="10" defaultRowHeight="15" x14ac:dyDescent="0.25"/>
  <cols>
    <col min="2" max="2" width="18.7109375" customWidth="1"/>
    <col min="3" max="3" width="37.7109375" customWidth="1"/>
    <col min="4" max="4" width="16.140625" customWidth="1"/>
    <col min="5" max="5" width="15.140625" customWidth="1"/>
    <col min="6" max="6" width="16.28515625" customWidth="1"/>
    <col min="7" max="7" width="17.28515625" customWidth="1"/>
    <col min="8" max="8" width="21.85546875" customWidth="1"/>
    <col min="9" max="9" width="16" bestFit="1" customWidth="1"/>
  </cols>
  <sheetData>
    <row r="3" spans="2:8" x14ac:dyDescent="0.25">
      <c r="B3" s="37"/>
      <c r="C3" s="38" t="s">
        <v>18</v>
      </c>
      <c r="D3" s="38"/>
      <c r="E3" s="38"/>
      <c r="F3" s="38"/>
      <c r="G3" s="38"/>
      <c r="H3" s="38"/>
    </row>
    <row r="4" spans="2:8" x14ac:dyDescent="0.25">
      <c r="B4" s="37"/>
      <c r="C4" s="38"/>
      <c r="D4" s="38"/>
      <c r="E4" s="38"/>
      <c r="F4" s="38"/>
      <c r="G4" s="38"/>
      <c r="H4" s="38"/>
    </row>
    <row r="5" spans="2:8" ht="15.75" x14ac:dyDescent="0.25">
      <c r="B5" s="37"/>
      <c r="C5" s="19" t="s">
        <v>19</v>
      </c>
      <c r="D5" s="39" t="s">
        <v>27</v>
      </c>
      <c r="E5" s="39"/>
      <c r="F5" s="39"/>
      <c r="G5" s="39"/>
      <c r="H5" s="39"/>
    </row>
    <row r="6" spans="2:8" ht="15.75" x14ac:dyDescent="0.25">
      <c r="B6" s="37"/>
      <c r="C6" s="19" t="s">
        <v>20</v>
      </c>
      <c r="D6" s="37" t="s">
        <v>28</v>
      </c>
      <c r="E6" s="37"/>
      <c r="F6" s="37"/>
      <c r="G6" s="37"/>
      <c r="H6" s="37"/>
    </row>
    <row r="7" spans="2:8" ht="15.75" x14ac:dyDescent="0.25">
      <c r="B7" s="37"/>
      <c r="C7" s="19" t="s">
        <v>21</v>
      </c>
      <c r="D7" s="37">
        <v>20100904315</v>
      </c>
      <c r="E7" s="37"/>
      <c r="F7" s="37"/>
      <c r="G7" s="37"/>
      <c r="H7" s="37"/>
    </row>
    <row r="8" spans="2:8" ht="15.75" x14ac:dyDescent="0.25">
      <c r="B8" s="37"/>
      <c r="C8" s="19" t="s">
        <v>22</v>
      </c>
      <c r="D8" s="37" t="s">
        <v>29</v>
      </c>
      <c r="E8" s="37"/>
      <c r="F8" s="37"/>
      <c r="G8" s="37"/>
      <c r="H8" s="37"/>
    </row>
    <row r="9" spans="2:8" ht="15.75" x14ac:dyDescent="0.25">
      <c r="B9" s="37"/>
      <c r="C9" s="19" t="s">
        <v>23</v>
      </c>
      <c r="D9" s="40" t="s">
        <v>30</v>
      </c>
      <c r="E9" s="37"/>
      <c r="F9" s="37"/>
      <c r="G9" s="37"/>
      <c r="H9" s="37"/>
    </row>
    <row r="10" spans="2:8" ht="15.75" x14ac:dyDescent="0.25">
      <c r="B10" s="37"/>
      <c r="C10" s="19" t="s">
        <v>24</v>
      </c>
      <c r="D10" s="37">
        <v>924877398</v>
      </c>
      <c r="E10" s="37"/>
      <c r="F10" s="37"/>
      <c r="G10" s="37"/>
      <c r="H10" s="37"/>
    </row>
    <row r="11" spans="2:8" ht="15.75" x14ac:dyDescent="0.25">
      <c r="B11" s="37"/>
      <c r="C11" s="19" t="s">
        <v>25</v>
      </c>
      <c r="D11" s="41">
        <v>44603</v>
      </c>
      <c r="E11" s="37"/>
      <c r="F11" s="37"/>
      <c r="G11" s="37"/>
      <c r="H11" s="37"/>
    </row>
    <row r="12" spans="2:8" ht="15.75" x14ac:dyDescent="0.25">
      <c r="B12" s="37"/>
      <c r="C12" s="19" t="s">
        <v>26</v>
      </c>
      <c r="D12" s="37" t="s">
        <v>31</v>
      </c>
      <c r="E12" s="37"/>
      <c r="F12" s="37"/>
      <c r="G12" s="37"/>
      <c r="H12" s="37"/>
    </row>
    <row r="13" spans="2:8" x14ac:dyDescent="0.25">
      <c r="B13" s="22" t="s">
        <v>17</v>
      </c>
      <c r="C13" s="23"/>
      <c r="D13" s="23"/>
      <c r="E13" s="23"/>
      <c r="F13" s="23"/>
      <c r="G13" s="23"/>
      <c r="H13" s="24"/>
    </row>
    <row r="14" spans="2:8" ht="34.15" customHeight="1" x14ac:dyDescent="0.25">
      <c r="B14" s="25" t="s">
        <v>0</v>
      </c>
      <c r="C14" s="26"/>
      <c r="D14" s="21" t="s">
        <v>1</v>
      </c>
      <c r="E14" s="16" t="s">
        <v>12</v>
      </c>
      <c r="F14" s="16" t="s">
        <v>11</v>
      </c>
      <c r="G14" s="16" t="s">
        <v>15</v>
      </c>
      <c r="H14" s="20" t="s">
        <v>16</v>
      </c>
    </row>
    <row r="15" spans="2:8" ht="25.9" customHeight="1" x14ac:dyDescent="0.25">
      <c r="B15" s="2">
        <v>1</v>
      </c>
      <c r="C15" s="3" t="s">
        <v>2</v>
      </c>
      <c r="D15" s="4"/>
      <c r="E15" s="4"/>
      <c r="F15" s="4"/>
      <c r="G15" s="3"/>
      <c r="H15" s="5"/>
    </row>
    <row r="16" spans="2:8" ht="25.9" customHeight="1" x14ac:dyDescent="0.25">
      <c r="B16" s="42" t="s">
        <v>36</v>
      </c>
      <c r="C16" s="43"/>
      <c r="D16" s="43"/>
      <c r="E16" s="43"/>
      <c r="F16" s="43"/>
      <c r="G16" s="43"/>
      <c r="H16" s="44"/>
    </row>
    <row r="17" spans="2:8" ht="25.9" customHeight="1" x14ac:dyDescent="0.25">
      <c r="B17" s="6"/>
      <c r="C17" s="7" t="s">
        <v>32</v>
      </c>
      <c r="D17" s="8">
        <v>4</v>
      </c>
      <c r="E17" s="8" t="s">
        <v>13</v>
      </c>
      <c r="F17" s="8">
        <v>15</v>
      </c>
      <c r="G17" s="9">
        <v>4962.2126248486711</v>
      </c>
      <c r="H17" s="10">
        <f>G17*D17*F17</f>
        <v>297732.75749092025</v>
      </c>
    </row>
    <row r="18" spans="2:8" ht="25.9" customHeight="1" x14ac:dyDescent="0.25">
      <c r="B18" s="6"/>
      <c r="C18" s="7" t="s">
        <v>33</v>
      </c>
      <c r="D18" s="8">
        <v>1</v>
      </c>
      <c r="E18" s="8" t="s">
        <v>13</v>
      </c>
      <c r="F18" s="8">
        <v>15</v>
      </c>
      <c r="G18" s="9">
        <v>23651.579118393351</v>
      </c>
      <c r="H18" s="10">
        <f t="shared" ref="H18:H20" si="0">G18*D18*F18</f>
        <v>354773.68677590025</v>
      </c>
    </row>
    <row r="19" spans="2:8" ht="25.9" customHeight="1" x14ac:dyDescent="0.25">
      <c r="B19" s="6"/>
      <c r="C19" s="7" t="s">
        <v>34</v>
      </c>
      <c r="D19" s="8">
        <v>8</v>
      </c>
      <c r="E19" s="8" t="s">
        <v>13</v>
      </c>
      <c r="F19" s="8">
        <v>15</v>
      </c>
      <c r="G19" s="9">
        <v>14401.916001996453</v>
      </c>
      <c r="H19" s="10">
        <f t="shared" si="0"/>
        <v>1728229.9202395743</v>
      </c>
    </row>
    <row r="20" spans="2:8" ht="25.9" customHeight="1" x14ac:dyDescent="0.25">
      <c r="B20" s="6"/>
      <c r="C20" s="7" t="s">
        <v>35</v>
      </c>
      <c r="D20" s="8">
        <v>1</v>
      </c>
      <c r="E20" s="8" t="s">
        <v>13</v>
      </c>
      <c r="F20" s="8">
        <v>15</v>
      </c>
      <c r="G20" s="9">
        <v>12172.474832272232</v>
      </c>
      <c r="H20" s="10">
        <f t="shared" si="0"/>
        <v>182587.12248408346</v>
      </c>
    </row>
    <row r="21" spans="2:8" ht="25.9" customHeight="1" x14ac:dyDescent="0.25">
      <c r="B21" s="42" t="s">
        <v>37</v>
      </c>
      <c r="C21" s="43"/>
      <c r="D21" s="43"/>
      <c r="E21" s="43"/>
      <c r="F21" s="43"/>
      <c r="G21" s="43"/>
      <c r="H21" s="44"/>
    </row>
    <row r="22" spans="2:8" ht="25.9" customHeight="1" x14ac:dyDescent="0.25">
      <c r="B22" s="6"/>
      <c r="C22" s="7" t="s">
        <v>34</v>
      </c>
      <c r="D22" s="8">
        <v>18</v>
      </c>
      <c r="E22" s="8" t="s">
        <v>13</v>
      </c>
      <c r="F22" s="8">
        <v>15</v>
      </c>
      <c r="G22" s="9">
        <v>18045.278712188225</v>
      </c>
      <c r="H22" s="10">
        <f>G22*D22*F22</f>
        <v>4872225.2522908207</v>
      </c>
    </row>
    <row r="23" spans="2:8" ht="25.9" customHeight="1" x14ac:dyDescent="0.25">
      <c r="B23" s="6"/>
      <c r="C23" s="7" t="s">
        <v>38</v>
      </c>
      <c r="D23" s="8">
        <v>2</v>
      </c>
      <c r="E23" s="8" t="s">
        <v>13</v>
      </c>
      <c r="F23" s="8">
        <v>15</v>
      </c>
      <c r="G23" s="9">
        <v>20335.657763171934</v>
      </c>
      <c r="H23" s="10">
        <f t="shared" ref="H23:H25" si="1">G23*D23*F23</f>
        <v>610069.732895158</v>
      </c>
    </row>
    <row r="24" spans="2:8" ht="25.9" customHeight="1" x14ac:dyDescent="0.25">
      <c r="B24" s="6"/>
      <c r="C24" s="7" t="s">
        <v>32</v>
      </c>
      <c r="D24" s="8">
        <v>1</v>
      </c>
      <c r="E24" s="8" t="s">
        <v>13</v>
      </c>
      <c r="F24" s="8">
        <v>15</v>
      </c>
      <c r="G24" s="9">
        <v>9428.2039872124751</v>
      </c>
      <c r="H24" s="10">
        <f t="shared" si="1"/>
        <v>141423.05980818713</v>
      </c>
    </row>
    <row r="25" spans="2:8" ht="25.9" customHeight="1" x14ac:dyDescent="0.25">
      <c r="B25" s="6"/>
      <c r="C25" s="7" t="s">
        <v>35</v>
      </c>
      <c r="D25" s="8">
        <v>1</v>
      </c>
      <c r="E25" s="8" t="s">
        <v>13</v>
      </c>
      <c r="F25" s="8">
        <v>15</v>
      </c>
      <c r="G25" s="9">
        <v>13929.191761155051</v>
      </c>
      <c r="H25" s="10">
        <f t="shared" si="1"/>
        <v>208937.87641732575</v>
      </c>
    </row>
    <row r="26" spans="2:8" ht="25.9" customHeight="1" x14ac:dyDescent="0.25">
      <c r="B26" s="2">
        <v>2</v>
      </c>
      <c r="C26" s="3" t="s">
        <v>9</v>
      </c>
      <c r="D26" s="4"/>
      <c r="E26" s="4"/>
      <c r="F26" s="4"/>
      <c r="G26" s="11"/>
      <c r="H26" s="5"/>
    </row>
    <row r="27" spans="2:8" ht="25.9" customHeight="1" x14ac:dyDescent="0.25">
      <c r="B27" s="6"/>
      <c r="C27" s="7" t="s">
        <v>10</v>
      </c>
      <c r="D27" s="8">
        <v>1</v>
      </c>
      <c r="E27" s="8" t="s">
        <v>13</v>
      </c>
      <c r="F27" s="8">
        <v>15</v>
      </c>
      <c r="G27" s="9">
        <v>13215</v>
      </c>
      <c r="H27" s="10">
        <f>G27*D27*F27</f>
        <v>198225</v>
      </c>
    </row>
    <row r="28" spans="2:8" ht="25.9" customHeight="1" x14ac:dyDescent="0.25">
      <c r="B28" s="2">
        <v>3</v>
      </c>
      <c r="C28" s="3" t="s">
        <v>39</v>
      </c>
      <c r="D28" s="4"/>
      <c r="E28" s="4"/>
      <c r="F28" s="4"/>
      <c r="G28" s="11"/>
      <c r="H28" s="5"/>
    </row>
    <row r="29" spans="2:8" ht="25.9" customHeight="1" x14ac:dyDescent="0.25">
      <c r="B29" s="6"/>
      <c r="C29" s="12" t="s">
        <v>40</v>
      </c>
      <c r="D29" s="8">
        <v>12</v>
      </c>
      <c r="E29" s="8" t="s">
        <v>14</v>
      </c>
      <c r="F29" s="8">
        <v>15</v>
      </c>
      <c r="G29" s="9">
        <v>600</v>
      </c>
      <c r="H29" s="10">
        <f>G29*D29*F29</f>
        <v>108000</v>
      </c>
    </row>
    <row r="30" spans="2:8" ht="25.9" customHeight="1" x14ac:dyDescent="0.25">
      <c r="B30" s="6"/>
      <c r="C30" s="12" t="s">
        <v>41</v>
      </c>
      <c r="D30" s="8">
        <v>1</v>
      </c>
      <c r="E30" s="8" t="s">
        <v>14</v>
      </c>
      <c r="F30" s="8">
        <v>15</v>
      </c>
      <c r="G30" s="9">
        <v>4584.9152542372876</v>
      </c>
      <c r="H30" s="10">
        <f>G30*D30*F30</f>
        <v>68773.728813559312</v>
      </c>
    </row>
    <row r="31" spans="2:8" ht="25.9" customHeight="1" x14ac:dyDescent="0.25">
      <c r="B31" s="6"/>
      <c r="C31" s="12" t="s">
        <v>42</v>
      </c>
      <c r="D31" s="8">
        <v>1</v>
      </c>
      <c r="E31" s="8" t="s">
        <v>14</v>
      </c>
      <c r="F31" s="8">
        <v>15</v>
      </c>
      <c r="G31" s="9">
        <v>402.63866666666667</v>
      </c>
      <c r="H31" s="10">
        <f>G31*D31*F31</f>
        <v>6039.58</v>
      </c>
    </row>
    <row r="32" spans="2:8" ht="25.9" customHeight="1" x14ac:dyDescent="0.25">
      <c r="B32" s="6"/>
      <c r="C32" s="12" t="s">
        <v>43</v>
      </c>
      <c r="D32" s="8">
        <v>1</v>
      </c>
      <c r="E32" s="8" t="s">
        <v>14</v>
      </c>
      <c r="F32" s="8">
        <v>15</v>
      </c>
      <c r="G32" s="9">
        <v>402.63866666666667</v>
      </c>
      <c r="H32" s="10">
        <f>G32*D32*F32</f>
        <v>6039.58</v>
      </c>
    </row>
    <row r="33" spans="2:9" ht="25.9" customHeight="1" x14ac:dyDescent="0.25">
      <c r="B33" s="2">
        <v>4</v>
      </c>
      <c r="C33" s="3" t="s">
        <v>44</v>
      </c>
      <c r="D33" s="4"/>
      <c r="E33" s="4"/>
      <c r="F33" s="4"/>
      <c r="G33" s="11"/>
      <c r="H33" s="5"/>
    </row>
    <row r="34" spans="2:9" ht="25.9" customHeight="1" x14ac:dyDescent="0.25">
      <c r="B34" s="6"/>
      <c r="C34" s="13" t="s">
        <v>45</v>
      </c>
      <c r="D34" s="8">
        <v>1</v>
      </c>
      <c r="E34" s="8" t="s">
        <v>14</v>
      </c>
      <c r="F34" s="8">
        <v>15</v>
      </c>
      <c r="G34" s="9">
        <v>19909.890000000003</v>
      </c>
      <c r="H34" s="10">
        <f>G34*D34*F34</f>
        <v>298648.35000000003</v>
      </c>
    </row>
    <row r="35" spans="2:9" ht="25.9" customHeight="1" x14ac:dyDescent="0.25">
      <c r="B35" s="6"/>
      <c r="C35" s="13" t="s">
        <v>46</v>
      </c>
      <c r="D35" s="8">
        <v>1</v>
      </c>
      <c r="E35" s="8" t="s">
        <v>14</v>
      </c>
      <c r="F35" s="8">
        <v>15</v>
      </c>
      <c r="G35" s="9" t="s">
        <v>56</v>
      </c>
      <c r="H35" s="10"/>
    </row>
    <row r="36" spans="2:9" ht="25.9" customHeight="1" x14ac:dyDescent="0.25">
      <c r="B36" s="2">
        <v>5</v>
      </c>
      <c r="C36" s="3" t="s">
        <v>3</v>
      </c>
      <c r="D36" s="4"/>
      <c r="E36" s="4"/>
      <c r="F36" s="4"/>
      <c r="G36" s="11"/>
      <c r="H36" s="5"/>
    </row>
    <row r="37" spans="2:9" ht="25.9" customHeight="1" x14ac:dyDescent="0.25">
      <c r="B37" s="6"/>
      <c r="C37" s="45" t="s">
        <v>47</v>
      </c>
      <c r="D37" s="8">
        <v>1</v>
      </c>
      <c r="E37" s="8" t="s">
        <v>14</v>
      </c>
      <c r="F37" s="8">
        <v>15</v>
      </c>
      <c r="G37" s="9">
        <v>10108.799999999999</v>
      </c>
      <c r="H37" s="10">
        <f>G37*D37*F37</f>
        <v>151632</v>
      </c>
    </row>
    <row r="38" spans="2:9" ht="25.9" customHeight="1" x14ac:dyDescent="0.25">
      <c r="B38" s="6"/>
      <c r="C38" s="45" t="s">
        <v>48</v>
      </c>
      <c r="D38" s="8">
        <v>1</v>
      </c>
      <c r="E38" s="8" t="s">
        <v>14</v>
      </c>
      <c r="F38" s="8">
        <v>15</v>
      </c>
      <c r="G38" s="9" t="s">
        <v>57</v>
      </c>
      <c r="H38" s="10"/>
    </row>
    <row r="39" spans="2:9" ht="25.9" customHeight="1" x14ac:dyDescent="0.25">
      <c r="B39" s="2">
        <v>6</v>
      </c>
      <c r="C39" s="3" t="s">
        <v>49</v>
      </c>
      <c r="D39" s="4"/>
      <c r="E39" s="4"/>
      <c r="F39" s="4"/>
      <c r="G39" s="11"/>
      <c r="H39" s="5"/>
    </row>
    <row r="40" spans="2:9" ht="25.9" customHeight="1" x14ac:dyDescent="0.25">
      <c r="B40" s="6"/>
      <c r="C40" s="12" t="s">
        <v>50</v>
      </c>
      <c r="D40" s="8">
        <v>1</v>
      </c>
      <c r="E40" s="8" t="s">
        <v>14</v>
      </c>
      <c r="F40" s="8">
        <v>15</v>
      </c>
      <c r="G40" s="9" t="s">
        <v>56</v>
      </c>
      <c r="H40" s="10"/>
    </row>
    <row r="41" spans="2:9" ht="25.9" customHeight="1" x14ac:dyDescent="0.25">
      <c r="B41" s="6"/>
      <c r="C41" s="12" t="s">
        <v>51</v>
      </c>
      <c r="D41" s="8">
        <v>1</v>
      </c>
      <c r="E41" s="8" t="s">
        <v>14</v>
      </c>
      <c r="F41" s="8">
        <v>15</v>
      </c>
      <c r="G41" s="9">
        <v>801.50069999999982</v>
      </c>
      <c r="H41" s="10">
        <f>G41*D41*F41</f>
        <v>12022.510499999997</v>
      </c>
    </row>
    <row r="42" spans="2:9" ht="25.9" customHeight="1" x14ac:dyDescent="0.25">
      <c r="B42" s="6"/>
      <c r="C42" s="12" t="s">
        <v>52</v>
      </c>
      <c r="D42" s="8">
        <v>1</v>
      </c>
      <c r="E42" s="8" t="s">
        <v>14</v>
      </c>
      <c r="F42" s="8">
        <v>15</v>
      </c>
      <c r="G42" s="9" t="s">
        <v>56</v>
      </c>
      <c r="H42" s="10"/>
    </row>
    <row r="43" spans="2:9" ht="25.9" customHeight="1" x14ac:dyDescent="0.25">
      <c r="B43" s="6"/>
      <c r="C43" s="12" t="s">
        <v>53</v>
      </c>
      <c r="D43" s="8">
        <v>1</v>
      </c>
      <c r="E43" s="8" t="s">
        <v>14</v>
      </c>
      <c r="F43" s="8">
        <v>15</v>
      </c>
      <c r="G43" s="9" t="s">
        <v>56</v>
      </c>
      <c r="H43" s="10"/>
    </row>
    <row r="44" spans="2:9" ht="25.9" customHeight="1" x14ac:dyDescent="0.25">
      <c r="B44" s="6"/>
      <c r="C44" s="12" t="s">
        <v>54</v>
      </c>
      <c r="D44" s="8">
        <v>1</v>
      </c>
      <c r="E44" s="8" t="s">
        <v>14</v>
      </c>
      <c r="F44" s="8">
        <v>15</v>
      </c>
      <c r="G44" s="9" t="s">
        <v>56</v>
      </c>
      <c r="H44" s="10"/>
    </row>
    <row r="45" spans="2:9" ht="25.9" customHeight="1" thickBot="1" x14ac:dyDescent="0.3">
      <c r="B45" s="6"/>
      <c r="C45" s="13" t="s">
        <v>55</v>
      </c>
      <c r="D45" s="8">
        <v>1</v>
      </c>
      <c r="E45" s="8" t="s">
        <v>14</v>
      </c>
      <c r="F45" s="8">
        <v>15</v>
      </c>
      <c r="G45" s="9" t="s">
        <v>57</v>
      </c>
      <c r="H45" s="10"/>
    </row>
    <row r="46" spans="2:9" ht="25.9" customHeight="1" x14ac:dyDescent="0.25">
      <c r="B46" s="35" t="s">
        <v>4</v>
      </c>
      <c r="C46" s="36"/>
      <c r="D46" s="36"/>
      <c r="E46" s="36"/>
      <c r="F46" s="36"/>
      <c r="G46" s="36"/>
      <c r="H46" s="14">
        <f>SUM(H22:H45)</f>
        <v>6682036.6707250513</v>
      </c>
    </row>
    <row r="47" spans="2:9" ht="25.9" customHeight="1" x14ac:dyDescent="0.25">
      <c r="B47" s="31" t="s">
        <v>5</v>
      </c>
      <c r="C47" s="32"/>
      <c r="D47" s="32"/>
      <c r="E47" s="32"/>
      <c r="F47" s="32"/>
      <c r="G47" s="32"/>
      <c r="H47" s="10">
        <f>H46*10%</f>
        <v>668203.66707250522</v>
      </c>
      <c r="I47" s="47">
        <f>H47/H46</f>
        <v>0.10000000000000002</v>
      </c>
    </row>
    <row r="48" spans="2:9" ht="25.9" customHeight="1" x14ac:dyDescent="0.25">
      <c r="B48" s="33" t="s">
        <v>6</v>
      </c>
      <c r="C48" s="34"/>
      <c r="D48" s="34"/>
      <c r="E48" s="34"/>
      <c r="F48" s="34"/>
      <c r="G48" s="34"/>
      <c r="H48" s="15">
        <f>H46*11%</f>
        <v>735024.0337797557</v>
      </c>
    </row>
    <row r="49" spans="2:9" ht="25.9" customHeight="1" x14ac:dyDescent="0.25">
      <c r="B49" s="27" t="s">
        <v>7</v>
      </c>
      <c r="C49" s="28"/>
      <c r="D49" s="28"/>
      <c r="E49" s="28"/>
      <c r="F49" s="28"/>
      <c r="G49" s="28"/>
      <c r="H49" s="18">
        <f>SUM(H47:H48)</f>
        <v>1403227.7008522609</v>
      </c>
    </row>
    <row r="50" spans="2:9" ht="25.9" customHeight="1" thickBot="1" x14ac:dyDescent="0.3">
      <c r="B50" s="29" t="s">
        <v>8</v>
      </c>
      <c r="C50" s="30"/>
      <c r="D50" s="30"/>
      <c r="E50" s="30"/>
      <c r="F50" s="30"/>
      <c r="G50" s="30"/>
      <c r="H50" s="17">
        <f>+H49+H46</f>
        <v>8085264.3715773122</v>
      </c>
    </row>
    <row r="53" spans="2:9" ht="33" customHeight="1" x14ac:dyDescent="0.25">
      <c r="H53">
        <v>8129648.2480047038</v>
      </c>
      <c r="I53" s="46">
        <f>H53-H50</f>
        <v>44383.876427391544</v>
      </c>
    </row>
    <row r="59" spans="2:9" ht="25.9" customHeight="1" x14ac:dyDescent="0.25"/>
  </sheetData>
  <mergeCells count="19">
    <mergeCell ref="B48:G48"/>
    <mergeCell ref="B49:G49"/>
    <mergeCell ref="B50:G50"/>
    <mergeCell ref="B13:H13"/>
    <mergeCell ref="B14:C14"/>
    <mergeCell ref="B16:H16"/>
    <mergeCell ref="B21:H21"/>
    <mergeCell ref="B46:G46"/>
    <mergeCell ref="B47:G47"/>
    <mergeCell ref="B3:B12"/>
    <mergeCell ref="C3:H4"/>
    <mergeCell ref="D5:H5"/>
    <mergeCell ref="D6:H6"/>
    <mergeCell ref="D7:H7"/>
    <mergeCell ref="D8:H8"/>
    <mergeCell ref="D9:H9"/>
    <mergeCell ref="D10:H10"/>
    <mergeCell ref="D11:H11"/>
    <mergeCell ref="D12:H12"/>
  </mergeCells>
  <hyperlinks>
    <hyperlink ref="D9" r:id="rId1"/>
  </hyperlinks>
  <pageMargins left="0.7" right="0.7" top="0.75" bottom="0.75" header="0.3" footer="0.3"/>
  <pageSetup paperSize="9" scale="52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CAÑETE</vt:lpstr>
      <vt:lpstr>HUAURA</vt:lpstr>
      <vt:lpstr>CAÑETE!Área_de_impresión</vt:lpstr>
      <vt:lpstr>HUAURA!Área_de_impresión</vt:lpstr>
    </vt:vector>
  </TitlesOfParts>
  <Company>Obrascon Huarte Lain S.A. Suc. del Peru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Alan Narvaez</cp:lastModifiedBy>
  <cp:lastPrinted>2022-01-15T16:05:01Z</cp:lastPrinted>
  <dcterms:created xsi:type="dcterms:W3CDTF">2022-01-07T17:20:54Z</dcterms:created>
  <dcterms:modified xsi:type="dcterms:W3CDTF">2022-02-12T02:49:42Z</dcterms:modified>
</cp:coreProperties>
</file>