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user\Downloads\"/>
    </mc:Choice>
  </mc:AlternateContent>
  <xr:revisionPtr revIDLastSave="0" documentId="8_{1FDED79A-407A-4AD6-A619-1810D47A2380}" xr6:coauthVersionLast="47" xr6:coauthVersionMax="47" xr10:uidLastSave="{00000000-0000-0000-0000-000000000000}"/>
  <bookViews>
    <workbookView xWindow="-120" yWindow="-120" windowWidth="29040" windowHeight="15840" xr2:uid="{6CD22273-A703-4109-AC16-FB9523E38E4B}"/>
  </bookViews>
  <sheets>
    <sheet name="RUMI LABORATORIO" sheetId="1" r:id="rId1"/>
  </sheets>
  <definedNames>
    <definedName name="Print_Area" localSheetId="0">'RUMI LABORATORIO'!$E$1:$J$39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1" l="1"/>
  <c r="I5" i="1"/>
  <c r="Q19" i="1"/>
  <c r="Q18" i="1"/>
  <c r="P38" i="1" l="1"/>
  <c r="Q38" i="1" s="1"/>
  <c r="P39" i="1"/>
  <c r="Q39" i="1" s="1"/>
  <c r="P37" i="1"/>
  <c r="Q37" i="1" s="1"/>
  <c r="J5" i="1"/>
  <c r="J24" i="1"/>
  <c r="P24" i="1"/>
  <c r="Q24" i="1" s="1"/>
  <c r="P34" i="1"/>
  <c r="Q34" i="1" s="1"/>
  <c r="P33" i="1"/>
  <c r="Q33" i="1" s="1"/>
  <c r="P32" i="1"/>
  <c r="Q32" i="1" s="1"/>
  <c r="P31" i="1"/>
  <c r="Q31" i="1" s="1"/>
  <c r="P30" i="1"/>
  <c r="Q30" i="1" s="1"/>
  <c r="P29" i="1"/>
  <c r="Q29" i="1" s="1"/>
  <c r="P28" i="1"/>
  <c r="Q28" i="1" s="1"/>
  <c r="P27" i="1"/>
  <c r="Q27" i="1" s="1"/>
  <c r="P26" i="1"/>
  <c r="Q26" i="1" s="1"/>
  <c r="P25" i="1"/>
  <c r="Q25" i="1" s="1"/>
  <c r="P36" i="1"/>
  <c r="Q36" i="1" s="1"/>
  <c r="P35" i="1"/>
  <c r="Q35" i="1" s="1"/>
  <c r="P23" i="1"/>
  <c r="Q23" i="1" s="1"/>
  <c r="P17" i="1"/>
  <c r="Q17" i="1" s="1"/>
  <c r="P16" i="1"/>
  <c r="Q16" i="1" s="1"/>
  <c r="P15" i="1"/>
  <c r="Q15" i="1" s="1"/>
  <c r="P14" i="1"/>
  <c r="Q14" i="1" s="1"/>
  <c r="P13" i="1"/>
  <c r="Q13" i="1" s="1"/>
  <c r="P12" i="1"/>
  <c r="Q12" i="1" s="1"/>
  <c r="P11" i="1"/>
  <c r="Q11" i="1" s="1"/>
  <c r="P10" i="1"/>
  <c r="Q10" i="1" s="1"/>
  <c r="P9" i="1"/>
  <c r="Q9" i="1" s="1"/>
  <c r="P8" i="1"/>
  <c r="Q8" i="1" s="1"/>
  <c r="P7" i="1"/>
  <c r="Q7" i="1" s="1"/>
  <c r="P6" i="1"/>
  <c r="Q6" i="1" s="1"/>
  <c r="P5" i="1"/>
  <c r="Q5" i="1" s="1"/>
</calcChain>
</file>

<file path=xl/sharedStrings.xml><?xml version="1.0" encoding="utf-8"?>
<sst xmlns="http://schemas.openxmlformats.org/spreadsheetml/2006/main" count="130" uniqueCount="76">
  <si>
    <t>B.2 EVALUACIÓN DEL STAFF - RUMI LABORATORIO</t>
  </si>
  <si>
    <t>ITEM</t>
  </si>
  <si>
    <t>Cargo</t>
  </si>
  <si>
    <t>Profesional</t>
  </si>
  <si>
    <t>Formación Profesional</t>
  </si>
  <si>
    <t>N° Colegiatura</t>
  </si>
  <si>
    <t>Experiencia General</t>
  </si>
  <si>
    <t>Experiencia Específica</t>
  </si>
  <si>
    <t>Obra</t>
  </si>
  <si>
    <t>Certificado/
Constancia</t>
  </si>
  <si>
    <t>Fecha Incico</t>
  </si>
  <si>
    <t>Fecha fin</t>
  </si>
  <si>
    <t>Tiempo (días)</t>
  </si>
  <si>
    <t>Tiempo (años)</t>
  </si>
  <si>
    <t>CALIFICA</t>
  </si>
  <si>
    <t>Exp Específica (años)</t>
  </si>
  <si>
    <t>Observaciones</t>
  </si>
  <si>
    <t>JEFE DE EQUIPO DE ESTUDIO GEOTÉCNICO</t>
  </si>
  <si>
    <t>Ing. Hebert Sotelo Aedo</t>
  </si>
  <si>
    <t>La experiencia se cuenta a partir de la incorporación del ingeniero al Colegio de Ingenieros del Perú. 
Ing. Hebert Sotelo Aedo, CIP: 57639. 
Fecha incorporación 09/10/1998</t>
  </si>
  <si>
    <t>INGENIERO ASISTENTE EN GEOTECNIA CUENCA CAÑETE</t>
  </si>
  <si>
    <t>REPRESENTANTE DEL SUBCONTRATISTA</t>
  </si>
  <si>
    <t xml:space="preserve">ORDEN DE TRABAJO </t>
  </si>
  <si>
    <t>ORDEN DE COMPRA</t>
  </si>
  <si>
    <t>ESTIMACION DE SUBCONTRATISTA</t>
  </si>
  <si>
    <t>VALORIZACION</t>
  </si>
  <si>
    <t>VALORIZACIÓN</t>
  </si>
  <si>
    <t>ACTA DE CONFORMIDAD</t>
  </si>
  <si>
    <t>FACTURA</t>
  </si>
  <si>
    <t>ORDEN DE SERVICIO</t>
  </si>
  <si>
    <t>CONSTANCIA DE CUMPLIMIENTO</t>
  </si>
  <si>
    <t>Cristhian Alhuay Leon</t>
  </si>
  <si>
    <t>Estudio de Maestría en Geotecnia en Universidad Nacional  de Ingeniería, Maestria en la Universidad Politecnica de Cataluña
Ing. Civil de Universidad San Antonio Abad de Cusco</t>
  </si>
  <si>
    <t>Ing. Civil de Universidad Nacional de Ingenieria</t>
  </si>
  <si>
    <t>ESTUDIO DE SUELOS Y GEOTECNIA DE LA TUBERÍA DE IMPULSIÓN, TUBERÍA DE EMISIÓN Y ESTACIÓN DE BOMBEO DE LAS LOCALIDADES DE JULIACA, PUNO, ILAVE, JULI, AYAVIRI Y MOHO PARA EL PROYECTO “SISTEMA DE TRATAMIENTO DE LAS AGUAS RESIDUALES DE LA CUENCA DEL LAGO TITICACA”.
Cliente: Operadora Ecológica del Titicaca.</t>
  </si>
  <si>
    <t>ESTUDIO DE GEOTECNIA Y MECANICA DE SUELOS DEL PROYECTO “DEFINITIVO Y EXPEDIENTE TECNICO DEL PROYECTO MEJORAMIENTO Y AMPLIACIÓN DE LOS SISTEMAS DE AGUA POTABLE Y ALCANTARILLADO DISTRITO DE LURÍN - PROVINCIA DE LIMA - DEPARTAMENTO DE LIMA”.
Cliente: HYTSA Y CEMOSA - SEDAPAL</t>
  </si>
  <si>
    <t>“EVALUACIÓN DEL DESLIZAMIENTO EN EL TRAMO 0+250 AL 0+300 DEL SISTEMA DE TUBERÍA, ANTAMINA”, DISTRITO DE SAN MARCOS, PROVINCIA DE HUARI, ANCASH.
Cliente: JME - Antamina</t>
  </si>
  <si>
    <t>ESTUDIO GEOTÉCNICO DE 26 TALUDES INESTABLES DEL PROYECTO DE INGENIERIA DE DETALLE (PID) CORRESPONDIENTE A 26 OBRAS ACCESORIAS DEL TRAMO Nº 4: DV OLMOS – CERRO QUEMADO
Cliente: Concesión Vial IIRSA NORTE</t>
  </si>
  <si>
    <t>ESTUDIO GEOTÉCNICO DE 29 TALUDES INESTABLES DEL PROYECTO DE INGENIERIA DE DETALLE (PID) CORRESPONDIENTE A 29 OBRAS ACCESORIAS DEL TRAMO Nº 1B: TARAPOTO - YURIMAGUAS
Cliente: Concesión Vial IIRSA NORTE</t>
  </si>
  <si>
    <t>CARACTERIZACIÓN GEOTÉCNICAS EN QUEBRADAS PERIMETRALES Y ZONA URBANA DEL PROYECTO “CREACIÓN DEL SERVICIO DE DRENAJE PLUVIAL EN EL AMBITO URBANO DE 5 DISTRITOS DE LA PROVINCIA DE TRUJILLO, DEPARTAMENTO DE LA LIBERTAD (PAQUETE D-04)”.
Cliente: Lombardi</t>
  </si>
  <si>
    <t>PROYECTO DE ESTUDIO GEOTÉCNICO CON FINES DE CIMENTACIÓN – EVALUACIÓN DE FILTRACIONES DEL AEROPUERTO INTERNACIONAL DE CHINCHERO – REGIÓN CUSCO
Cliente: Consorcio AICC</t>
  </si>
  <si>
    <t>EVALUACIÓN GEOTÉCNICA TUNEL CHANCAY: “Zona CI km 0+600 – km 0+800”, “Zona ZOP km 1+980 – km 0+620”. INGENIERIA, PROCURA CONSTRUCCION DEL TUNEL Y SISTEMAS DE VIAS DE ACCESO DEL TERMINAL PORTUARIO MULTIPROPOSITO DE CHANCAY PERÚ.
Cliente: CREG 10</t>
  </si>
  <si>
    <t>“EVALUAVIÓN GEOTECNICA DE LOS SECTORES CRÍTICOS “Km 53+550-53+625”, “km 54+730-55+110” y “km 56+770-56+840” DEL PROYECTO CARRETERA PIEDRA BLANCA, OCOA, REPUBLICA DOMINICANA”
Cliente: Estrella – Ministerio de obras públicas y comunicaciones</t>
  </si>
  <si>
    <t>EVALUACIÓN GEOTECNICA EN LA ZONA DE CHANCADORA PRIMARIA Y FAJA TRANSPORTADORA DEL Proyecto de Ingeniería de Factibilidad para el Nuevo Sistema de Disposición de Desmonte de Mecanizado, Waste 1, para la Cia Minera Antamina S.A. Ubicado en el distrito de San Marcos, región de Ancash.
Cliente: Consorcio W1 (JJC-HV) – Antamina</t>
  </si>
  <si>
    <t>Constancia</t>
  </si>
  <si>
    <t>Coordinador de geotecnia</t>
  </si>
  <si>
    <t>Evaluación del deslizamiento del DME km 111 - proyecto “Rehabilitación y mejoramiento de la Carretera Buenos Sires - Salitral - Dv. Canchaque - Huancabamba.
Cliente: Constructora Málaga</t>
  </si>
  <si>
    <t>Evaluación geomecánica para la cimentación de las Cepas 1 y 2 del Puente Capillune del Proyecto Quellaveco.
Cliente: JJC-BESALCO</t>
  </si>
  <si>
    <t>Investigación geotécnica complementaria 2021, del Nuevo Aeropuerto Internacional de Chinchero, Cusco.
Cliente: HYUNDAY - HV Contratista</t>
  </si>
  <si>
    <t>Investigación geotécnica para la Defensas ribereñas del rio Cañete y del rio Huaura - Paquete 5.
Cliente: OHL-TYPSA</t>
  </si>
  <si>
    <t>Estabilidad de taludes y plataforma de Subestación Yaros 500 kV – Huánuco. Diseño de galería de drenaje y manejo control de agua en ladera.
Cliente: Red de Energía del Perú - REP</t>
  </si>
  <si>
    <t>Certificado</t>
  </si>
  <si>
    <t xml:space="preserve">Diseño a nivel de ingeniería básica del depósito de material orgánico DMO-1 y DMO-2. REVISIÓN Y OPTIMIZACIÓN ESTUDIO DE PREFACTIBILIDAD DE LA FASE 6 Y 8.
Cliente: Compañía Minera Las Bambas </t>
  </si>
  <si>
    <t xml:space="preserve">JEFE DEL DEPARTAMENTO DE GEOLOGÍA Y GEOTECNÍA </t>
  </si>
  <si>
    <t>CERTIFICADO</t>
  </si>
  <si>
    <t>ESPECIALISTA EN GEOTÉCNIA Y TÚNELES</t>
  </si>
  <si>
    <t>ESPECIALISTA EN GEOTÉCNIA, ESTABILIDAD DE TALUDES, TUNELES Y CIMENTACION</t>
  </si>
  <si>
    <t>SERVICIOS DE INGENIERÍA PARA CONSTRUCCIONES DEL TITICACA SAC
Estudios de mecanica de suelos con fines de cimentacion</t>
  </si>
  <si>
    <t>ESTUDIO GEOTECNICO CW1  REVISION Y ANALISIS ESTUDIO GEOTECNICO CON FINES DE CIMENTACION Y ESTABILIDAD DE TALUDES FAJA TRANSPORTADORA y CHANCADORA - ANTAMINA</t>
  </si>
  <si>
    <t>2001 OBRAS A PIE DE PRESA ANTAMINA ANALISIS DE ESTABILIDAD DE TALUDES UBICADO EN CAMP. MINERO ANTAMINA (SanMarco,Huari,Ancash Perú)</t>
  </si>
  <si>
    <t>Servicio de realizar la evaluación de campo, recopilación de la información y elaboración del Proyecto de Ingeniería de Detalle (PID) para los sectores inestables del km 3+440 al km 3+500 y del km 8+928 al km 8+998 del Tramo 2 de la carretera Interoceánica Sur Perú-Brasil.</t>
  </si>
  <si>
    <t>INVESTIGACIONES GEOTECNICAS GEOLOGICAS FASE1- REV-PERFIL ETAPA2 FASE ESTUDIO DEF.DE.INC.PARA CREACION CDAC - CARRETERA DANIEL ALCIDES CARRION - NCC NUEVA CARRETERA.
Estudio de macanica de suelos</t>
  </si>
  <si>
    <t>Estudio de estabilidad de taludes.
Diseño de distintos tuneles y obras.
Mecanica de suelos para la ejecucion de obras y estabilidad de taludes
Empresa: Cesel S.A.</t>
  </si>
  <si>
    <t>ESTUDIO GEOTECNICO CON FINES DE DE CIMENTACION SISTEMA DE TRATAMIENTO DE AGUA CUENTA DEL TITICACA ADICIONAL DE INVESTIGACIONES COLECTOR 1
Estudios geotecnicos con fines de saneamientos en plantas de tratamiento, estaciones de bombeo y  lineas de impulsión colectores.</t>
  </si>
  <si>
    <t>INVESTIGACIONES DE CAMPO: PTAR  JULIACA, PTAR PUNO, PTAR ILAVE, PTAR AYAVIRI, PTAR JULI y PTAR MOHO.
Estudio de Suelos y Geotecnia para la Cimentación de PTAR y EBAR en la Ciudad de Juliaca
Investigaciones de campo:</t>
  </si>
  <si>
    <t>VERIFICACION PROFUNDIDAD DE ROCA TRANSPORTE DE MATERIAL,PROVENIENTE DE LA TUNELADORA TBM Y EVALUCION DE LA ESTABILIDAD DE TALUDES
Estudio de estabilidad de taludes, estudios de suelo.
Cliente: Maccaferri Construction SAC</t>
  </si>
  <si>
    <t>ESTUDIOS DE GEOTECNIA CON INVESTIGACIONES EN CAMPO DME 80+900  EN KM 80 Y KM 118 CARRETERA CANCHAQUE HUANCABAMBA
Estudio geotecnico geologico, evaluación de taludes.</t>
  </si>
  <si>
    <t>EVALUACION GEOTECNICA CON FINES DE CIMENTACION PUENTE CAPILLUNE-PROYECTO QUELLAVECO 
Estudios de suelos, estudio de estabilidad de taludes CA3, CA4</t>
  </si>
  <si>
    <t>INVESTIGACIONES GEOTECNICAS COMPL. CHANCADORA Y FAJA PROYECTO ANTAMINA
Estudio de mecanica de suelos con fines de cimentacion.</t>
  </si>
  <si>
    <t>EVALUACION GEOTECNICA TALUD MARGEN IZQUIERDA, ESTABILIDAD CANAL, RESERVORIO Y SUBDRENES ESPINA DE PESCADO+K14
Estudio de mecanica de suelos.</t>
  </si>
  <si>
    <t>EVALUACION GEOTECNICA TALUD MARGEN IZQUIERDA S.E. YAROS
CONTRATO PE-YANA-069 PARA PROYECTOS DE INFRAESTUCTURA DEL PERÚ S.A.C.
Estudio de estabilidad de taludes.</t>
  </si>
  <si>
    <t>ESTUDIO GEOTECNICO CON FINES DE EVALUACION GEOTECNICA DESLIZAMIENTO TALUD S.E. YUNGAS
Estudio de estabilidad de taludes</t>
  </si>
  <si>
    <t>EVALUACIÓN DE TALUD DE SE PLANICIE, REFORZAMIENTOS PARA TALUD de SE Planicie para CONSORCIO TRANSMANTARO S.A.
Describir la geología local
Identificar los agentes condicionantes y desencadenantes de sectores inestables
Elaborar perfiles estratigráficos
Realizar el análisis de estabilidad del talud
Análisis de ingeniería para presentar una alternativa de solución</t>
  </si>
  <si>
    <t>EVALUACION GEOTECNICA HOSPITAL YANAHUANCA:
- Analisis de estabilidad de taludes.</t>
  </si>
  <si>
    <t>DISEÑO DE TUNEL YANUCAY INCLUYENDO LOS PORTALES DE ENTRADA Y SALIDA DEL ESTUDIO DE FACTIBILIDAD Y DISEÑOS DEFINITIVOS DEL PROYECTO HIDROELECTRICOS SOLDADOS YANUCAY - ECUADOR
Diseño de tunel yanucay.
Empresa: Cesel S.A.</t>
  </si>
  <si>
    <t>CENTRAL HIDROELECTRICA TOPO 30MW SUPERVISION DE CONSTRUCCION Y MONTEJA HIDROTOPO SA/ECUADOR 
Analisis e interpretacion de estabilidad de taludes
Supervision de construccion
Empresa: Cesel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</si>
</sst>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Times New Roman"/>
      <charset val="204"/>
    </font>
    <font>
      <b/>
      <sz val="8"/>
      <name val="Calibri"/>
      <family val="2"/>
    </font>
    <font>
      <sz val="10"/>
      <color rgb="FF000000"/>
      <name val="Times New Roman"/>
      <family val="1"/>
    </font>
    <font>
      <b/>
      <u/>
      <sz val="12"/>
      <name val="Calibri"/>
      <family val="2"/>
    </font>
    <font>
      <sz val="10"/>
      <color theme="0"/>
      <name val="Times New Roman"/>
      <family val="1"/>
    </font>
    <font>
      <b/>
      <sz val="7"/>
      <name val="Calibri"/>
      <family val="2"/>
    </font>
    <font>
      <b/>
      <sz val="9"/>
      <name val="Calibri"/>
      <family val="2"/>
    </font>
    <font>
      <b/>
      <sz val="10"/>
      <color rgb="FF000000"/>
      <name val="Times New Roman"/>
      <family val="1"/>
    </font>
    <font>
      <sz val="7"/>
      <name val="Calibri"/>
      <family val="2"/>
    </font>
    <font>
      <sz val="7"/>
      <color rgb="FF000000"/>
      <name val="Calibri"/>
      <family val="2"/>
    </font>
    <font>
      <sz val="7"/>
      <color theme="1"/>
      <name val="Calibri"/>
      <family val="2"/>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4"/>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diagonal/>
    </border>
  </borders>
  <cellStyleXfs count="1">
    <xf numFmtId="0" fontId="0" fillId="0" borderId="0"/>
  </cellStyleXfs>
  <cellXfs count="95">
    <xf numFmtId="0" fontId="0" fillId="0" borderId="0" xfId="0"/>
    <xf numFmtId="0" fontId="0" fillId="0" borderId="1" xfId="0" applyBorder="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center" wrapText="1"/>
    </xf>
    <xf numFmtId="0" fontId="2" fillId="0" borderId="3" xfId="0" applyFont="1" applyBorder="1" applyAlignment="1">
      <alignment horizontal="left" vertical="top"/>
    </xf>
    <xf numFmtId="0" fontId="0" fillId="0" borderId="0" xfId="0"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5" fillId="0" borderId="0" xfId="0" applyFont="1" applyAlignment="1">
      <alignment horizontal="left" vertical="top" wrapText="1" indent="1"/>
    </xf>
    <xf numFmtId="0" fontId="5" fillId="0" borderId="0" xfId="0" applyFont="1" applyAlignment="1">
      <alignment horizontal="left" vertical="top"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2" fillId="0" borderId="5" xfId="0" applyFont="1" applyBorder="1" applyAlignment="1">
      <alignment horizontal="left" vertical="top"/>
    </xf>
    <xf numFmtId="0" fontId="1"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14" fontId="6" fillId="2" borderId="7" xfId="0" applyNumberFormat="1"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3" borderId="6" xfId="0" applyFont="1" applyFill="1" applyBorder="1" applyAlignment="1">
      <alignment horizontal="center" vertical="center" wrapText="1"/>
    </xf>
    <xf numFmtId="2" fontId="6" fillId="3" borderId="7" xfId="0" applyNumberFormat="1" applyFont="1" applyFill="1" applyBorder="1" applyAlignment="1">
      <alignment horizontal="center" vertical="center" wrapText="1"/>
    </xf>
    <xf numFmtId="0" fontId="6" fillId="3" borderId="9" xfId="0" applyFont="1" applyFill="1" applyBorder="1" applyAlignment="1">
      <alignment horizontal="center" vertical="center" wrapText="1"/>
    </xf>
    <xf numFmtId="0" fontId="8" fillId="0" borderId="11" xfId="0" applyFont="1" applyBorder="1" applyAlignment="1">
      <alignment horizontal="center" vertical="center" wrapText="1"/>
    </xf>
    <xf numFmtId="2" fontId="8" fillId="0" borderId="11" xfId="0" applyNumberFormat="1" applyFont="1" applyBorder="1" applyAlignment="1">
      <alignment horizontal="center" vertical="center" wrapText="1"/>
    </xf>
    <xf numFmtId="2" fontId="8" fillId="0" borderId="11" xfId="0" applyNumberFormat="1" applyFont="1" applyBorder="1" applyAlignment="1">
      <alignment horizontal="left" vertical="center" wrapText="1"/>
    </xf>
    <xf numFmtId="14" fontId="8" fillId="0" borderId="11" xfId="0" applyNumberFormat="1" applyFont="1" applyBorder="1" applyAlignment="1">
      <alignment horizontal="center" vertical="center" wrapText="1"/>
    </xf>
    <xf numFmtId="2" fontId="8" fillId="0" borderId="12" xfId="0" applyNumberFormat="1" applyFont="1" applyBorder="1" applyAlignment="1">
      <alignment horizontal="center" vertical="center" wrapText="1"/>
    </xf>
    <xf numFmtId="2" fontId="8" fillId="0" borderId="10" xfId="0" applyNumberFormat="1" applyFont="1" applyBorder="1" applyAlignment="1">
      <alignment horizontal="center" vertical="center" wrapText="1"/>
    </xf>
    <xf numFmtId="2" fontId="8" fillId="0" borderId="15" xfId="0" applyNumberFormat="1" applyFont="1" applyBorder="1" applyAlignment="1">
      <alignment horizontal="center" vertical="center" wrapText="1"/>
    </xf>
    <xf numFmtId="2" fontId="8" fillId="0" borderId="15" xfId="0" applyNumberFormat="1" applyFont="1" applyBorder="1" applyAlignment="1">
      <alignment horizontal="left" vertical="center" wrapText="1"/>
    </xf>
    <xf numFmtId="14" fontId="8" fillId="0" borderId="15" xfId="0" applyNumberFormat="1" applyFont="1" applyBorder="1" applyAlignment="1">
      <alignment horizontal="center" vertical="center" wrapText="1"/>
    </xf>
    <xf numFmtId="2" fontId="8" fillId="0" borderId="16" xfId="0" applyNumberFormat="1" applyFont="1" applyBorder="1" applyAlignment="1">
      <alignment horizontal="center" vertical="center" wrapText="1"/>
    </xf>
    <xf numFmtId="2" fontId="8" fillId="0" borderId="17" xfId="0" applyNumberFormat="1" applyFont="1" applyBorder="1" applyAlignment="1">
      <alignment horizontal="center" vertical="center" wrapText="1"/>
    </xf>
    <xf numFmtId="2" fontId="8" fillId="0" borderId="14" xfId="0" applyNumberFormat="1" applyFont="1" applyBorder="1" applyAlignment="1">
      <alignment horizontal="center" vertical="center" wrapText="1"/>
    </xf>
    <xf numFmtId="0" fontId="8" fillId="0" borderId="16" xfId="0" applyFont="1" applyBorder="1" applyAlignment="1">
      <alignment horizontal="left" vertical="center" wrapText="1"/>
    </xf>
    <xf numFmtId="0" fontId="8" fillId="0" borderId="16" xfId="0" applyFont="1" applyBorder="1" applyAlignment="1">
      <alignment horizontal="center" vertical="center" wrapText="1"/>
    </xf>
    <xf numFmtId="14" fontId="8" fillId="0" borderId="16" xfId="0" applyNumberFormat="1" applyFont="1" applyBorder="1" applyAlignment="1">
      <alignment horizontal="center" vertical="center" wrapText="1"/>
    </xf>
    <xf numFmtId="2" fontId="8" fillId="0" borderId="19" xfId="0" applyNumberFormat="1" applyFont="1" applyBorder="1" applyAlignment="1">
      <alignment horizontal="center" vertical="center" wrapText="1"/>
    </xf>
    <xf numFmtId="2" fontId="8" fillId="0" borderId="16" xfId="0" applyNumberFormat="1" applyFont="1" applyBorder="1" applyAlignment="1">
      <alignment horizontal="left" vertical="center" wrapText="1"/>
    </xf>
    <xf numFmtId="2" fontId="8" fillId="0" borderId="22" xfId="0" applyNumberFormat="1" applyFont="1" applyBorder="1" applyAlignment="1">
      <alignment horizontal="left" vertical="center" wrapText="1"/>
    </xf>
    <xf numFmtId="14" fontId="8" fillId="0" borderId="22"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0" borderId="23" xfId="0" applyNumberFormat="1" applyFont="1" applyBorder="1" applyAlignment="1">
      <alignment horizontal="center" vertical="center" wrapText="1"/>
    </xf>
    <xf numFmtId="2" fontId="8" fillId="0" borderId="24" xfId="0" applyNumberFormat="1" applyFont="1" applyBorder="1" applyAlignment="1">
      <alignment horizontal="center" vertical="center" wrapText="1"/>
    </xf>
    <xf numFmtId="2" fontId="8" fillId="0" borderId="25" xfId="0" applyNumberFormat="1" applyFont="1" applyBorder="1" applyAlignment="1">
      <alignment horizontal="center" vertical="center" wrapText="1"/>
    </xf>
    <xf numFmtId="2" fontId="8" fillId="0" borderId="24" xfId="0" applyNumberFormat="1" applyFont="1" applyBorder="1" applyAlignment="1">
      <alignment horizontal="left" vertical="center" wrapText="1"/>
    </xf>
    <xf numFmtId="14" fontId="8" fillId="0" borderId="24" xfId="0" applyNumberFormat="1" applyFont="1" applyBorder="1" applyAlignment="1">
      <alignment horizontal="center" vertical="center" wrapText="1"/>
    </xf>
    <xf numFmtId="2" fontId="8" fillId="0" borderId="28" xfId="0" applyNumberFormat="1" applyFont="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0" borderId="0" xfId="0" applyFont="1" applyAlignment="1">
      <alignment horizontal="left" vertical="top"/>
    </xf>
    <xf numFmtId="0" fontId="8" fillId="0" borderId="15" xfId="0" applyFont="1" applyBorder="1" applyAlignment="1">
      <alignment horizontal="center" vertical="center" wrapText="1"/>
    </xf>
    <xf numFmtId="2" fontId="8" fillId="0" borderId="29" xfId="0" applyNumberFormat="1" applyFont="1" applyBorder="1" applyAlignment="1">
      <alignment horizontal="center" vertical="center" wrapText="1"/>
    </xf>
    <xf numFmtId="0" fontId="9" fillId="0" borderId="16" xfId="0" applyFont="1" applyBorder="1" applyAlignment="1">
      <alignment horizontal="justify" vertical="center" wrapText="1"/>
    </xf>
    <xf numFmtId="0" fontId="0" fillId="0" borderId="31" xfId="0" applyBorder="1" applyAlignment="1">
      <alignment horizontal="left" vertical="top"/>
    </xf>
    <xf numFmtId="2" fontId="8" fillId="0" borderId="26" xfId="0"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9" xfId="0" applyFont="1" applyBorder="1" applyAlignment="1">
      <alignment horizontal="center" vertical="center" wrapText="1"/>
    </xf>
    <xf numFmtId="2" fontId="8" fillId="0" borderId="15"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0" borderId="24" xfId="0" applyNumberFormat="1" applyFont="1" applyBorder="1" applyAlignment="1">
      <alignment horizontal="center" vertical="center" wrapText="1"/>
    </xf>
    <xf numFmtId="2" fontId="8" fillId="0" borderId="13" xfId="0" applyNumberFormat="1" applyFont="1" applyBorder="1" applyAlignment="1">
      <alignment horizontal="center" vertical="center" wrapText="1"/>
    </xf>
    <xf numFmtId="2" fontId="8" fillId="0" borderId="18" xfId="0" applyNumberFormat="1" applyFont="1" applyBorder="1" applyAlignment="1">
      <alignment horizontal="center" vertical="center" wrapText="1"/>
    </xf>
    <xf numFmtId="2" fontId="8" fillId="0" borderId="27" xfId="0" applyNumberFormat="1" applyFont="1" applyBorder="1" applyAlignment="1">
      <alignment horizontal="center" vertical="center"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6" fillId="2" borderId="7" xfId="0" applyFont="1" applyFill="1" applyBorder="1" applyAlignment="1">
      <alignment horizontal="center" vertical="center" wrapText="1"/>
    </xf>
    <xf numFmtId="0" fontId="7" fillId="4" borderId="10"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0" xfId="0" applyFont="1" applyFill="1" applyBorder="1" applyAlignment="1">
      <alignment horizontal="center" vertical="center"/>
    </xf>
    <xf numFmtId="0" fontId="5" fillId="4" borderId="11"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8" fillId="0" borderId="11" xfId="0" quotePrefix="1" applyFont="1" applyBorder="1" applyAlignment="1">
      <alignment horizontal="center" vertical="center" wrapText="1"/>
    </xf>
    <xf numFmtId="0" fontId="8" fillId="0" borderId="11" xfId="0" applyFont="1" applyBorder="1" applyAlignment="1">
      <alignment horizontal="center" vertical="center" wrapText="1"/>
    </xf>
    <xf numFmtId="0" fontId="8" fillId="0" borderId="15" xfId="0" quotePrefix="1" applyFont="1" applyBorder="1" applyAlignment="1">
      <alignment horizontal="center" vertical="center" wrapText="1"/>
    </xf>
    <xf numFmtId="2" fontId="8" fillId="0" borderId="11" xfId="0" applyNumberFormat="1" applyFont="1" applyBorder="1" applyAlignment="1">
      <alignment horizontal="center" vertical="center" wrapText="1"/>
    </xf>
    <xf numFmtId="2" fontId="8" fillId="0" borderId="21" xfId="0" applyNumberFormat="1" applyFont="1" applyBorder="1" applyAlignment="1">
      <alignment horizontal="center" vertical="center" wrapText="1"/>
    </xf>
    <xf numFmtId="2" fontId="8" fillId="0" borderId="29" xfId="0" applyNumberFormat="1" applyFont="1" applyBorder="1" applyAlignment="1">
      <alignment horizontal="center" vertical="center" wrapText="1"/>
    </xf>
    <xf numFmtId="0" fontId="7" fillId="4" borderId="26" xfId="0" applyFont="1" applyFill="1" applyBorder="1" applyAlignment="1">
      <alignment horizontal="center" vertical="center"/>
    </xf>
    <xf numFmtId="0" fontId="7" fillId="4" borderId="28" xfId="0" applyFont="1" applyFill="1" applyBorder="1" applyAlignment="1">
      <alignment horizontal="center" vertical="center"/>
    </xf>
    <xf numFmtId="0" fontId="5" fillId="4" borderId="22" xfId="0" applyFont="1" applyFill="1" applyBorder="1" applyAlignment="1">
      <alignment horizontal="center" vertical="center" wrapText="1"/>
    </xf>
    <xf numFmtId="0" fontId="5" fillId="4" borderId="24" xfId="0" applyFont="1" applyFill="1" applyBorder="1" applyAlignment="1">
      <alignment horizontal="center" vertical="center" wrapText="1"/>
    </xf>
    <xf numFmtId="2" fontId="10" fillId="0" borderId="15" xfId="0" applyNumberFormat="1" applyFont="1" applyBorder="1" applyAlignment="1">
      <alignment horizontal="center" vertical="center" wrapText="1"/>
    </xf>
    <xf numFmtId="0" fontId="10" fillId="0" borderId="22" xfId="0" applyFont="1" applyBorder="1" applyAlignment="1">
      <alignment horizontal="center" vertical="center" wrapText="1"/>
    </xf>
    <xf numFmtId="0" fontId="10" fillId="0" borderId="24" xfId="0" applyFont="1" applyBorder="1" applyAlignment="1">
      <alignment horizontal="center" vertical="center" wrapText="1"/>
    </xf>
    <xf numFmtId="2" fontId="8" fillId="0" borderId="32" xfId="0" applyNumberFormat="1" applyFont="1" applyBorder="1" applyAlignment="1">
      <alignment horizontal="center" vertical="center" wrapText="1"/>
    </xf>
    <xf numFmtId="0" fontId="8" fillId="0" borderId="16" xfId="0" applyFont="1" applyBorder="1" applyAlignment="1">
      <alignment vertical="center" wrapText="1"/>
    </xf>
    <xf numFmtId="0" fontId="8" fillId="0" borderId="2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1580-5529-44BC-88FA-CFD5982A8742}">
  <sheetPr>
    <pageSetUpPr fitToPage="1"/>
  </sheetPr>
  <dimension ref="A1:T39"/>
  <sheetViews>
    <sheetView showGridLines="0" tabSelected="1" view="pageBreakPreview" zoomScaleNormal="70" zoomScaleSheetLayoutView="100" workbookViewId="0">
      <pane xSplit="4" ySplit="4" topLeftCell="E21" activePane="bottomRight" state="frozen"/>
      <selection pane="topRight" activeCell="E1" sqref="E1"/>
      <selection pane="bottomLeft" activeCell="A5" sqref="A5"/>
      <selection pane="bottomRight" activeCell="L15" sqref="L15"/>
    </sheetView>
  </sheetViews>
  <sheetFormatPr baseColWidth="10" defaultColWidth="9.33203125" defaultRowHeight="12.75" x14ac:dyDescent="0.2"/>
  <cols>
    <col min="1" max="1" width="4.6640625" style="7" hidden="1" customWidth="1"/>
    <col min="2" max="2" width="6.33203125" style="7" customWidth="1"/>
    <col min="3" max="3" width="6.1640625" style="7" customWidth="1"/>
    <col min="4" max="4" width="8.1640625" style="7" customWidth="1"/>
    <col min="5" max="6" width="6.83203125" style="7" customWidth="1"/>
    <col min="7" max="7" width="13.33203125" style="7" customWidth="1"/>
    <col min="8" max="8" width="11.6640625" style="7" customWidth="1"/>
    <col min="9" max="9" width="11.5" style="7" customWidth="1"/>
    <col min="10" max="10" width="10.5" style="7" customWidth="1"/>
    <col min="11" max="11" width="69.33203125" style="7" customWidth="1"/>
    <col min="12" max="12" width="15.33203125" style="48" customWidth="1"/>
    <col min="13" max="13" width="13.1640625" style="7" customWidth="1"/>
    <col min="14" max="14" width="11" style="49" customWidth="1"/>
    <col min="15" max="15" width="11.83203125" style="49" customWidth="1"/>
    <col min="16" max="16" width="10.33203125" style="7" customWidth="1"/>
    <col min="17" max="17" width="11.1640625" style="7" customWidth="1"/>
    <col min="18" max="18" width="9.33203125" style="7"/>
    <col min="19" max="19" width="12.33203125" style="7" customWidth="1"/>
    <col min="20" max="20" width="34.5" style="50" customWidth="1"/>
    <col min="21" max="16384" width="9.33203125" style="7"/>
  </cols>
  <sheetData>
    <row r="1" spans="2:20" ht="12" customHeight="1" thickBot="1" x14ac:dyDescent="0.25">
      <c r="B1" s="1"/>
      <c r="C1" s="2"/>
      <c r="D1" s="2"/>
      <c r="E1" s="3"/>
      <c r="F1" s="4"/>
      <c r="G1" s="4"/>
      <c r="H1" s="4"/>
      <c r="I1" s="4"/>
      <c r="J1" s="4"/>
      <c r="K1" s="4"/>
      <c r="L1" s="5"/>
      <c r="M1" s="4"/>
      <c r="N1" s="5"/>
      <c r="O1" s="5"/>
      <c r="P1" s="4"/>
      <c r="Q1" s="4"/>
      <c r="R1" s="4"/>
      <c r="S1" s="4"/>
      <c r="T1" s="6"/>
    </row>
    <row r="2" spans="2:20" ht="15.75" customHeight="1" x14ac:dyDescent="0.2">
      <c r="B2" s="67" t="s">
        <v>0</v>
      </c>
      <c r="C2" s="68"/>
      <c r="D2" s="68"/>
      <c r="E2" s="68"/>
      <c r="F2" s="68"/>
      <c r="G2" s="68"/>
      <c r="H2" s="68"/>
      <c r="I2" s="68"/>
      <c r="J2" s="68"/>
      <c r="K2" s="68"/>
      <c r="L2" s="68"/>
      <c r="M2" s="68"/>
      <c r="N2" s="68"/>
      <c r="O2" s="68"/>
      <c r="P2" s="68"/>
      <c r="Q2" s="68"/>
      <c r="R2" s="68"/>
      <c r="S2" s="68"/>
      <c r="T2" s="69"/>
    </row>
    <row r="3" spans="2:20" ht="2.25" customHeight="1" thickBot="1" x14ac:dyDescent="0.25">
      <c r="B3" s="8"/>
      <c r="C3" s="9"/>
      <c r="D3" s="9"/>
      <c r="E3" s="10"/>
      <c r="F3" s="10"/>
      <c r="G3" s="10"/>
      <c r="H3" s="10"/>
      <c r="I3" s="10"/>
      <c r="J3" s="10"/>
      <c r="K3" s="11"/>
      <c r="L3" s="12"/>
      <c r="M3" s="10"/>
      <c r="N3" s="13"/>
      <c r="O3" s="13"/>
      <c r="P3" s="10"/>
      <c r="Q3" s="10"/>
      <c r="S3" s="10"/>
      <c r="T3" s="14"/>
    </row>
    <row r="4" spans="2:20" ht="35.25" customHeight="1" thickBot="1" x14ac:dyDescent="0.25">
      <c r="B4" s="15" t="s">
        <v>1</v>
      </c>
      <c r="C4" s="70" t="s">
        <v>2</v>
      </c>
      <c r="D4" s="70"/>
      <c r="E4" s="70" t="s">
        <v>3</v>
      </c>
      <c r="F4" s="70"/>
      <c r="G4" s="16" t="s">
        <v>4</v>
      </c>
      <c r="H4" s="16" t="s">
        <v>5</v>
      </c>
      <c r="I4" s="16" t="s">
        <v>6</v>
      </c>
      <c r="J4" s="16" t="s">
        <v>7</v>
      </c>
      <c r="K4" s="16" t="s">
        <v>8</v>
      </c>
      <c r="L4" s="16" t="s">
        <v>2</v>
      </c>
      <c r="M4" s="16" t="s">
        <v>9</v>
      </c>
      <c r="N4" s="17" t="s">
        <v>10</v>
      </c>
      <c r="O4" s="17" t="s">
        <v>11</v>
      </c>
      <c r="P4" s="16" t="s">
        <v>12</v>
      </c>
      <c r="Q4" s="18" t="s">
        <v>13</v>
      </c>
      <c r="R4" s="19" t="s">
        <v>14</v>
      </c>
      <c r="S4" s="20" t="s">
        <v>15</v>
      </c>
      <c r="T4" s="21" t="s">
        <v>16</v>
      </c>
    </row>
    <row r="5" spans="2:20" ht="45" customHeight="1" x14ac:dyDescent="0.2">
      <c r="B5" s="71">
        <v>1</v>
      </c>
      <c r="C5" s="75" t="s">
        <v>17</v>
      </c>
      <c r="D5" s="75"/>
      <c r="E5" s="79" t="s">
        <v>18</v>
      </c>
      <c r="F5" s="80"/>
      <c r="G5" s="80" t="s">
        <v>32</v>
      </c>
      <c r="H5" s="80">
        <v>57639</v>
      </c>
      <c r="I5" s="82">
        <f>SUM(Q5:Q31)</f>
        <v>17.557260273972606</v>
      </c>
      <c r="J5" s="82">
        <f>S5</f>
        <v>0</v>
      </c>
      <c r="K5" s="24" t="s">
        <v>63</v>
      </c>
      <c r="L5" s="23" t="s">
        <v>21</v>
      </c>
      <c r="M5" s="23" t="s">
        <v>24</v>
      </c>
      <c r="N5" s="25">
        <v>43848</v>
      </c>
      <c r="O5" s="25">
        <v>44183</v>
      </c>
      <c r="P5" s="22">
        <f t="shared" ref="P5:P32" si="0">+O5-N5</f>
        <v>335</v>
      </c>
      <c r="Q5" s="26">
        <f t="shared" ref="Q5:Q32" si="1">+P5/365</f>
        <v>0.9178082191780822</v>
      </c>
      <c r="R5" s="27"/>
      <c r="S5" s="82"/>
      <c r="T5" s="64" t="s">
        <v>19</v>
      </c>
    </row>
    <row r="6" spans="2:20" ht="45" customHeight="1" x14ac:dyDescent="0.2">
      <c r="B6" s="72"/>
      <c r="C6" s="76"/>
      <c r="D6" s="76"/>
      <c r="E6" s="81"/>
      <c r="F6" s="56"/>
      <c r="G6" s="56"/>
      <c r="H6" s="56"/>
      <c r="I6" s="61"/>
      <c r="J6" s="61"/>
      <c r="K6" s="29" t="s">
        <v>64</v>
      </c>
      <c r="L6" s="28" t="s">
        <v>21</v>
      </c>
      <c r="M6" s="28" t="s">
        <v>24</v>
      </c>
      <c r="N6" s="30">
        <v>44198</v>
      </c>
      <c r="O6" s="30">
        <v>44258</v>
      </c>
      <c r="P6" s="31">
        <f t="shared" si="0"/>
        <v>60</v>
      </c>
      <c r="Q6" s="32">
        <f t="shared" si="1"/>
        <v>0.16438356164383561</v>
      </c>
      <c r="R6" s="33"/>
      <c r="S6" s="61"/>
      <c r="T6" s="65"/>
    </row>
    <row r="7" spans="2:20" ht="45" customHeight="1" x14ac:dyDescent="0.2">
      <c r="B7" s="72"/>
      <c r="C7" s="76"/>
      <c r="D7" s="76"/>
      <c r="E7" s="81"/>
      <c r="F7" s="56"/>
      <c r="G7" s="56"/>
      <c r="H7" s="56"/>
      <c r="I7" s="61"/>
      <c r="J7" s="61"/>
      <c r="K7" s="29" t="s">
        <v>65</v>
      </c>
      <c r="L7" s="28" t="s">
        <v>21</v>
      </c>
      <c r="M7" s="28" t="s">
        <v>22</v>
      </c>
      <c r="N7" s="30">
        <v>44512</v>
      </c>
      <c r="O7" s="30">
        <v>44542</v>
      </c>
      <c r="P7" s="31">
        <f t="shared" si="0"/>
        <v>30</v>
      </c>
      <c r="Q7" s="32">
        <f t="shared" si="1"/>
        <v>8.2191780821917804E-2</v>
      </c>
      <c r="R7" s="33"/>
      <c r="S7" s="61"/>
      <c r="T7" s="65"/>
    </row>
    <row r="8" spans="2:20" ht="45" customHeight="1" x14ac:dyDescent="0.2">
      <c r="B8" s="72"/>
      <c r="C8" s="76"/>
      <c r="D8" s="76"/>
      <c r="E8" s="56"/>
      <c r="F8" s="56"/>
      <c r="G8" s="56"/>
      <c r="H8" s="56"/>
      <c r="I8" s="61"/>
      <c r="J8" s="61"/>
      <c r="K8" s="34" t="s">
        <v>66</v>
      </c>
      <c r="L8" s="28" t="s">
        <v>21</v>
      </c>
      <c r="M8" s="31" t="s">
        <v>23</v>
      </c>
      <c r="N8" s="36">
        <v>44519</v>
      </c>
      <c r="O8" s="36">
        <v>44559</v>
      </c>
      <c r="P8" s="31">
        <f t="shared" si="0"/>
        <v>40</v>
      </c>
      <c r="Q8" s="32">
        <f t="shared" si="1"/>
        <v>0.1095890410958904</v>
      </c>
      <c r="R8" s="37"/>
      <c r="S8" s="61"/>
      <c r="T8" s="65"/>
    </row>
    <row r="9" spans="2:20" ht="45" customHeight="1" x14ac:dyDescent="0.2">
      <c r="B9" s="72"/>
      <c r="C9" s="76"/>
      <c r="D9" s="76"/>
      <c r="E9" s="56"/>
      <c r="F9" s="56"/>
      <c r="G9" s="56"/>
      <c r="H9" s="56"/>
      <c r="I9" s="61"/>
      <c r="J9" s="61"/>
      <c r="K9" s="34" t="s">
        <v>67</v>
      </c>
      <c r="L9" s="28" t="s">
        <v>21</v>
      </c>
      <c r="M9" s="31" t="s">
        <v>26</v>
      </c>
      <c r="N9" s="36">
        <v>44501</v>
      </c>
      <c r="O9" s="36">
        <v>44529</v>
      </c>
      <c r="P9" s="31">
        <f t="shared" si="0"/>
        <v>28</v>
      </c>
      <c r="Q9" s="32">
        <f t="shared" si="1"/>
        <v>7.6712328767123292E-2</v>
      </c>
      <c r="R9" s="37"/>
      <c r="S9" s="61"/>
      <c r="T9" s="65"/>
    </row>
    <row r="10" spans="2:20" ht="45" customHeight="1" x14ac:dyDescent="0.2">
      <c r="B10" s="72"/>
      <c r="C10" s="76"/>
      <c r="D10" s="76"/>
      <c r="E10" s="56"/>
      <c r="F10" s="56"/>
      <c r="G10" s="56"/>
      <c r="H10" s="56"/>
      <c r="I10" s="61"/>
      <c r="J10" s="61"/>
      <c r="K10" s="34" t="s">
        <v>57</v>
      </c>
      <c r="L10" s="28" t="s">
        <v>21</v>
      </c>
      <c r="M10" s="31" t="s">
        <v>25</v>
      </c>
      <c r="N10" s="36">
        <v>44730</v>
      </c>
      <c r="O10" s="36">
        <v>44760</v>
      </c>
      <c r="P10" s="31">
        <f t="shared" si="0"/>
        <v>30</v>
      </c>
      <c r="Q10" s="32">
        <f t="shared" si="1"/>
        <v>8.2191780821917804E-2</v>
      </c>
      <c r="R10" s="37"/>
      <c r="S10" s="61"/>
      <c r="T10" s="65"/>
    </row>
    <row r="11" spans="2:20" ht="45" customHeight="1" x14ac:dyDescent="0.2">
      <c r="B11" s="72"/>
      <c r="C11" s="76"/>
      <c r="D11" s="76"/>
      <c r="E11" s="56"/>
      <c r="F11" s="56"/>
      <c r="G11" s="56"/>
      <c r="H11" s="56"/>
      <c r="I11" s="61"/>
      <c r="J11" s="61"/>
      <c r="K11" s="34" t="s">
        <v>58</v>
      </c>
      <c r="L11" s="28" t="s">
        <v>21</v>
      </c>
      <c r="M11" s="41" t="s">
        <v>29</v>
      </c>
      <c r="N11" s="36">
        <v>44786</v>
      </c>
      <c r="O11" s="36">
        <v>44818</v>
      </c>
      <c r="P11" s="31">
        <f t="shared" si="0"/>
        <v>32</v>
      </c>
      <c r="Q11" s="32">
        <f t="shared" si="1"/>
        <v>8.7671232876712329E-2</v>
      </c>
      <c r="R11" s="37"/>
      <c r="S11" s="61"/>
      <c r="T11" s="65"/>
    </row>
    <row r="12" spans="2:20" ht="45" customHeight="1" x14ac:dyDescent="0.2">
      <c r="B12" s="72"/>
      <c r="C12" s="76"/>
      <c r="D12" s="76"/>
      <c r="E12" s="56"/>
      <c r="F12" s="56"/>
      <c r="G12" s="56"/>
      <c r="H12" s="56"/>
      <c r="I12" s="61"/>
      <c r="J12" s="61"/>
      <c r="K12" s="38" t="s">
        <v>68</v>
      </c>
      <c r="L12" s="28" t="s">
        <v>21</v>
      </c>
      <c r="M12" s="41" t="s">
        <v>29</v>
      </c>
      <c r="N12" s="36">
        <v>44776</v>
      </c>
      <c r="O12" s="36">
        <v>44804</v>
      </c>
      <c r="P12" s="31">
        <f t="shared" si="0"/>
        <v>28</v>
      </c>
      <c r="Q12" s="32">
        <f t="shared" si="1"/>
        <v>7.6712328767123292E-2</v>
      </c>
      <c r="R12" s="37"/>
      <c r="S12" s="61"/>
      <c r="T12" s="65"/>
    </row>
    <row r="13" spans="2:20" ht="45" customHeight="1" x14ac:dyDescent="0.2">
      <c r="B13" s="73"/>
      <c r="C13" s="77"/>
      <c r="D13" s="77"/>
      <c r="E13" s="59"/>
      <c r="F13" s="59"/>
      <c r="G13" s="59"/>
      <c r="H13" s="59"/>
      <c r="I13" s="83"/>
      <c r="J13" s="83"/>
      <c r="K13" s="39" t="s">
        <v>59</v>
      </c>
      <c r="L13" s="28" t="s">
        <v>21</v>
      </c>
      <c r="M13" s="41" t="s">
        <v>29</v>
      </c>
      <c r="N13" s="40">
        <v>44734</v>
      </c>
      <c r="O13" s="40">
        <v>44753</v>
      </c>
      <c r="P13" s="41">
        <f t="shared" si="0"/>
        <v>19</v>
      </c>
      <c r="Q13" s="42">
        <f t="shared" si="1"/>
        <v>5.2054794520547946E-2</v>
      </c>
      <c r="R13" s="37"/>
      <c r="S13" s="83"/>
      <c r="T13" s="65"/>
    </row>
    <row r="14" spans="2:20" ht="45" customHeight="1" x14ac:dyDescent="0.2">
      <c r="B14" s="73"/>
      <c r="C14" s="77"/>
      <c r="D14" s="77"/>
      <c r="E14" s="59"/>
      <c r="F14" s="59"/>
      <c r="G14" s="59"/>
      <c r="H14" s="59"/>
      <c r="I14" s="83"/>
      <c r="J14" s="83"/>
      <c r="K14" s="39" t="s">
        <v>69</v>
      </c>
      <c r="L14" s="28" t="s">
        <v>21</v>
      </c>
      <c r="M14" s="31" t="s">
        <v>27</v>
      </c>
      <c r="N14" s="40">
        <v>44876</v>
      </c>
      <c r="O14" s="40">
        <v>44907</v>
      </c>
      <c r="P14" s="41">
        <f t="shared" si="0"/>
        <v>31</v>
      </c>
      <c r="Q14" s="42">
        <f t="shared" si="1"/>
        <v>8.4931506849315067E-2</v>
      </c>
      <c r="R14" s="37"/>
      <c r="S14" s="83"/>
      <c r="T14" s="65"/>
    </row>
    <row r="15" spans="2:20" ht="45" customHeight="1" x14ac:dyDescent="0.2">
      <c r="B15" s="73"/>
      <c r="C15" s="77"/>
      <c r="D15" s="77"/>
      <c r="E15" s="59"/>
      <c r="F15" s="59"/>
      <c r="G15" s="59"/>
      <c r="H15" s="59"/>
      <c r="I15" s="83"/>
      <c r="J15" s="83"/>
      <c r="K15" s="39" t="s">
        <v>70</v>
      </c>
      <c r="L15" s="28" t="s">
        <v>21</v>
      </c>
      <c r="M15" s="31" t="s">
        <v>27</v>
      </c>
      <c r="N15" s="40">
        <v>44927</v>
      </c>
      <c r="O15" s="40">
        <v>44942</v>
      </c>
      <c r="P15" s="41">
        <f t="shared" si="0"/>
        <v>15</v>
      </c>
      <c r="Q15" s="42">
        <f t="shared" si="1"/>
        <v>4.1095890410958902E-2</v>
      </c>
      <c r="R15" s="37"/>
      <c r="S15" s="83"/>
      <c r="T15" s="65"/>
    </row>
    <row r="16" spans="2:20" ht="45" customHeight="1" x14ac:dyDescent="0.2">
      <c r="B16" s="73"/>
      <c r="C16" s="77"/>
      <c r="D16" s="77"/>
      <c r="E16" s="59"/>
      <c r="F16" s="59"/>
      <c r="G16" s="59"/>
      <c r="H16" s="59"/>
      <c r="I16" s="83"/>
      <c r="J16" s="83"/>
      <c r="K16" s="39" t="s">
        <v>71</v>
      </c>
      <c r="L16" s="28" t="s">
        <v>21</v>
      </c>
      <c r="M16" s="31" t="s">
        <v>27</v>
      </c>
      <c r="N16" s="40">
        <v>44931</v>
      </c>
      <c r="O16" s="40">
        <v>44946</v>
      </c>
      <c r="P16" s="41">
        <f t="shared" si="0"/>
        <v>15</v>
      </c>
      <c r="Q16" s="42">
        <f t="shared" si="1"/>
        <v>4.1095890410958902E-2</v>
      </c>
      <c r="R16" s="37"/>
      <c r="S16" s="83"/>
      <c r="T16" s="65"/>
    </row>
    <row r="17" spans="1:20" ht="45" customHeight="1" x14ac:dyDescent="0.2">
      <c r="B17" s="73"/>
      <c r="C17" s="77"/>
      <c r="D17" s="77"/>
      <c r="E17" s="59"/>
      <c r="F17" s="59"/>
      <c r="G17" s="59"/>
      <c r="H17" s="59"/>
      <c r="I17" s="83"/>
      <c r="J17" s="92"/>
      <c r="K17" s="39" t="s">
        <v>72</v>
      </c>
      <c r="L17" s="28" t="s">
        <v>21</v>
      </c>
      <c r="M17" s="41" t="s">
        <v>30</v>
      </c>
      <c r="N17" s="40">
        <v>45388</v>
      </c>
      <c r="O17" s="40">
        <v>45403</v>
      </c>
      <c r="P17" s="41">
        <f t="shared" si="0"/>
        <v>15</v>
      </c>
      <c r="Q17" s="42">
        <f t="shared" si="1"/>
        <v>4.1095890410958902E-2</v>
      </c>
      <c r="R17" s="37"/>
      <c r="S17" s="83"/>
      <c r="T17" s="65"/>
    </row>
    <row r="18" spans="1:20" ht="45" customHeight="1" x14ac:dyDescent="0.2">
      <c r="B18" s="73"/>
      <c r="C18" s="77"/>
      <c r="D18" s="77"/>
      <c r="E18" s="59"/>
      <c r="F18" s="59"/>
      <c r="G18" s="59"/>
      <c r="H18" s="59"/>
      <c r="I18" s="83"/>
      <c r="J18" s="92"/>
      <c r="K18" s="93" t="s">
        <v>73</v>
      </c>
      <c r="L18" s="28" t="s">
        <v>21</v>
      </c>
      <c r="M18" s="41" t="s">
        <v>29</v>
      </c>
      <c r="N18" s="36">
        <v>44233</v>
      </c>
      <c r="O18" s="36">
        <v>44243</v>
      </c>
      <c r="P18" s="41">
        <v>10</v>
      </c>
      <c r="Q18" s="42">
        <f t="shared" si="1"/>
        <v>2.7397260273972601E-2</v>
      </c>
      <c r="R18" s="55"/>
      <c r="S18" s="83"/>
      <c r="T18" s="65"/>
    </row>
    <row r="19" spans="1:20" ht="45" customHeight="1" x14ac:dyDescent="0.2">
      <c r="B19" s="73"/>
      <c r="C19" s="77"/>
      <c r="D19" s="77"/>
      <c r="E19" s="59"/>
      <c r="F19" s="59"/>
      <c r="G19" s="59"/>
      <c r="H19" s="59"/>
      <c r="I19" s="83"/>
      <c r="J19" s="92"/>
      <c r="K19" s="93" t="s">
        <v>60</v>
      </c>
      <c r="L19" s="28" t="s">
        <v>21</v>
      </c>
      <c r="M19" s="41" t="s">
        <v>29</v>
      </c>
      <c r="N19" s="36">
        <v>44337</v>
      </c>
      <c r="O19" s="40">
        <v>44368</v>
      </c>
      <c r="P19" s="41">
        <v>30</v>
      </c>
      <c r="Q19" s="42">
        <f t="shared" si="1"/>
        <v>8.2191780821917804E-2</v>
      </c>
      <c r="R19" s="55"/>
      <c r="S19" s="83"/>
      <c r="T19" s="65"/>
    </row>
    <row r="20" spans="1:20" ht="45" customHeight="1" x14ac:dyDescent="0.2">
      <c r="B20" s="73"/>
      <c r="C20" s="77"/>
      <c r="D20" s="77"/>
      <c r="E20" s="59"/>
      <c r="F20" s="59"/>
      <c r="G20" s="59"/>
      <c r="H20" s="59"/>
      <c r="I20" s="83"/>
      <c r="J20" s="92"/>
      <c r="K20" s="94" t="s">
        <v>62</v>
      </c>
      <c r="L20" s="28" t="s">
        <v>53</v>
      </c>
      <c r="M20" s="41" t="s">
        <v>54</v>
      </c>
      <c r="N20" s="40">
        <v>36373</v>
      </c>
      <c r="O20" s="40">
        <v>41044</v>
      </c>
      <c r="P20" s="41">
        <v>4745</v>
      </c>
      <c r="Q20" s="42">
        <v>13</v>
      </c>
      <c r="R20" s="55"/>
      <c r="S20" s="83"/>
      <c r="T20" s="65"/>
    </row>
    <row r="21" spans="1:20" ht="45" customHeight="1" x14ac:dyDescent="0.2">
      <c r="B21" s="73"/>
      <c r="C21" s="77"/>
      <c r="D21" s="77"/>
      <c r="E21" s="59"/>
      <c r="F21" s="59"/>
      <c r="G21" s="59"/>
      <c r="H21" s="59"/>
      <c r="I21" s="83"/>
      <c r="J21" s="92"/>
      <c r="K21" s="94" t="s">
        <v>74</v>
      </c>
      <c r="L21" s="28" t="s">
        <v>55</v>
      </c>
      <c r="M21" s="41" t="s">
        <v>54</v>
      </c>
      <c r="N21" s="40">
        <v>41183</v>
      </c>
      <c r="O21" s="40">
        <v>41243</v>
      </c>
      <c r="P21" s="41">
        <v>60</v>
      </c>
      <c r="Q21" s="42">
        <v>0.16</v>
      </c>
      <c r="R21" s="55"/>
      <c r="S21" s="83"/>
      <c r="T21" s="65"/>
    </row>
    <row r="22" spans="1:20" ht="45" customHeight="1" x14ac:dyDescent="0.2">
      <c r="B22" s="73"/>
      <c r="C22" s="77"/>
      <c r="D22" s="77"/>
      <c r="E22" s="59"/>
      <c r="F22" s="59"/>
      <c r="G22" s="59"/>
      <c r="H22" s="59"/>
      <c r="I22" s="83"/>
      <c r="J22" s="92"/>
      <c r="K22" s="93" t="s">
        <v>75</v>
      </c>
      <c r="L22" s="28" t="s">
        <v>56</v>
      </c>
      <c r="M22" s="41" t="s">
        <v>54</v>
      </c>
      <c r="N22" s="40">
        <v>41030</v>
      </c>
      <c r="O22" s="40">
        <v>41425</v>
      </c>
      <c r="P22" s="41">
        <v>365</v>
      </c>
      <c r="Q22" s="42">
        <v>1</v>
      </c>
      <c r="R22" s="55"/>
      <c r="S22" s="83"/>
      <c r="T22" s="65"/>
    </row>
    <row r="23" spans="1:20" ht="45" customHeight="1" thickBot="1" x14ac:dyDescent="0.25">
      <c r="A23" s="54"/>
      <c r="B23" s="74"/>
      <c r="C23" s="78"/>
      <c r="D23" s="78"/>
      <c r="E23" s="60"/>
      <c r="F23" s="60"/>
      <c r="G23" s="60"/>
      <c r="H23" s="60"/>
      <c r="I23" s="84"/>
      <c r="J23" s="84"/>
      <c r="K23" s="45" t="s">
        <v>61</v>
      </c>
      <c r="L23" s="52" t="s">
        <v>21</v>
      </c>
      <c r="M23" s="43" t="s">
        <v>28</v>
      </c>
      <c r="N23" s="46">
        <v>45326</v>
      </c>
      <c r="O23" s="46">
        <v>45356</v>
      </c>
      <c r="P23" s="43">
        <f t="shared" si="0"/>
        <v>30</v>
      </c>
      <c r="Q23" s="44">
        <f t="shared" si="1"/>
        <v>8.2191780821917804E-2</v>
      </c>
      <c r="R23" s="47"/>
      <c r="S23" s="84"/>
      <c r="T23" s="66"/>
    </row>
    <row r="24" spans="1:20" ht="44.25" customHeight="1" x14ac:dyDescent="0.2">
      <c r="B24" s="72">
        <v>2</v>
      </c>
      <c r="C24" s="76" t="s">
        <v>20</v>
      </c>
      <c r="D24" s="76"/>
      <c r="E24" s="56" t="s">
        <v>31</v>
      </c>
      <c r="F24" s="56"/>
      <c r="G24" s="56" t="s">
        <v>33</v>
      </c>
      <c r="H24" s="59">
        <v>243421</v>
      </c>
      <c r="I24" s="89">
        <f>SUM(Q24:Q39)</f>
        <v>3.1589041095890407</v>
      </c>
      <c r="J24" s="61">
        <f>+S24</f>
        <v>0</v>
      </c>
      <c r="K24" s="29" t="s">
        <v>40</v>
      </c>
      <c r="L24" s="51" t="s">
        <v>45</v>
      </c>
      <c r="M24" s="28" t="s">
        <v>44</v>
      </c>
      <c r="N24" s="30">
        <v>45413</v>
      </c>
      <c r="O24" s="30">
        <v>45474</v>
      </c>
      <c r="P24" s="28">
        <f t="shared" ref="P24" si="2">+O24-N24</f>
        <v>61</v>
      </c>
      <c r="Q24" s="28">
        <f t="shared" ref="Q24" si="3">+P24/365</f>
        <v>0.16712328767123288</v>
      </c>
      <c r="R24" s="28"/>
      <c r="S24" s="61"/>
      <c r="T24" s="64"/>
    </row>
    <row r="25" spans="1:20" ht="44.25" customHeight="1" x14ac:dyDescent="0.2">
      <c r="B25" s="85"/>
      <c r="C25" s="87"/>
      <c r="D25" s="87"/>
      <c r="E25" s="57"/>
      <c r="F25" s="57"/>
      <c r="G25" s="57"/>
      <c r="H25" s="59"/>
      <c r="I25" s="90"/>
      <c r="J25" s="57"/>
      <c r="K25" s="38" t="s">
        <v>43</v>
      </c>
      <c r="L25" s="35" t="s">
        <v>45</v>
      </c>
      <c r="M25" s="31" t="s">
        <v>44</v>
      </c>
      <c r="N25" s="36">
        <v>44927</v>
      </c>
      <c r="O25" s="36">
        <v>44958</v>
      </c>
      <c r="P25" s="31">
        <f t="shared" si="0"/>
        <v>31</v>
      </c>
      <c r="Q25" s="31">
        <f t="shared" si="1"/>
        <v>8.4931506849315067E-2</v>
      </c>
      <c r="R25" s="31"/>
      <c r="S25" s="62"/>
      <c r="T25" s="65"/>
    </row>
    <row r="26" spans="1:20" ht="44.25" customHeight="1" x14ac:dyDescent="0.2">
      <c r="B26" s="85"/>
      <c r="C26" s="87"/>
      <c r="D26" s="87"/>
      <c r="E26" s="57"/>
      <c r="F26" s="57"/>
      <c r="G26" s="57"/>
      <c r="H26" s="59"/>
      <c r="I26" s="90"/>
      <c r="J26" s="57"/>
      <c r="K26" s="38" t="s">
        <v>42</v>
      </c>
      <c r="L26" s="35" t="s">
        <v>45</v>
      </c>
      <c r="M26" s="31" t="s">
        <v>44</v>
      </c>
      <c r="N26" s="36">
        <v>44958</v>
      </c>
      <c r="O26" s="36">
        <v>44986</v>
      </c>
      <c r="P26" s="31">
        <f t="shared" si="0"/>
        <v>28</v>
      </c>
      <c r="Q26" s="31">
        <f t="shared" si="1"/>
        <v>7.6712328767123292E-2</v>
      </c>
      <c r="R26" s="31"/>
      <c r="S26" s="62"/>
      <c r="T26" s="65"/>
    </row>
    <row r="27" spans="1:20" ht="44.25" customHeight="1" x14ac:dyDescent="0.2">
      <c r="B27" s="85"/>
      <c r="C27" s="87"/>
      <c r="D27" s="87"/>
      <c r="E27" s="57"/>
      <c r="F27" s="57"/>
      <c r="G27" s="57"/>
      <c r="H27" s="59"/>
      <c r="I27" s="90"/>
      <c r="J27" s="57"/>
      <c r="K27" s="38" t="s">
        <v>41</v>
      </c>
      <c r="L27" s="35" t="s">
        <v>45</v>
      </c>
      <c r="M27" s="31" t="s">
        <v>44</v>
      </c>
      <c r="N27" s="36">
        <v>45108</v>
      </c>
      <c r="O27" s="36">
        <v>45139</v>
      </c>
      <c r="P27" s="31">
        <f t="shared" si="0"/>
        <v>31</v>
      </c>
      <c r="Q27" s="31">
        <f t="shared" si="1"/>
        <v>8.4931506849315067E-2</v>
      </c>
      <c r="R27" s="31"/>
      <c r="S27" s="62"/>
      <c r="T27" s="65"/>
    </row>
    <row r="28" spans="1:20" ht="44.25" customHeight="1" x14ac:dyDescent="0.2">
      <c r="B28" s="85"/>
      <c r="C28" s="87"/>
      <c r="D28" s="87"/>
      <c r="E28" s="57"/>
      <c r="F28" s="57"/>
      <c r="G28" s="57"/>
      <c r="H28" s="59"/>
      <c r="I28" s="90"/>
      <c r="J28" s="57"/>
      <c r="K28" s="38" t="s">
        <v>39</v>
      </c>
      <c r="L28" s="35" t="s">
        <v>45</v>
      </c>
      <c r="M28" s="31" t="s">
        <v>44</v>
      </c>
      <c r="N28" s="36">
        <v>45139</v>
      </c>
      <c r="O28" s="36">
        <v>45201</v>
      </c>
      <c r="P28" s="31">
        <f t="shared" si="0"/>
        <v>62</v>
      </c>
      <c r="Q28" s="31">
        <f t="shared" si="1"/>
        <v>0.16986301369863013</v>
      </c>
      <c r="R28" s="31"/>
      <c r="S28" s="62"/>
      <c r="T28" s="65"/>
    </row>
    <row r="29" spans="1:20" ht="44.25" customHeight="1" x14ac:dyDescent="0.2">
      <c r="B29" s="85"/>
      <c r="C29" s="87"/>
      <c r="D29" s="87"/>
      <c r="E29" s="57"/>
      <c r="F29" s="57"/>
      <c r="G29" s="57"/>
      <c r="H29" s="59"/>
      <c r="I29" s="90"/>
      <c r="J29" s="57"/>
      <c r="K29" s="38" t="s">
        <v>38</v>
      </c>
      <c r="L29" s="35" t="s">
        <v>45</v>
      </c>
      <c r="M29" s="31" t="s">
        <v>44</v>
      </c>
      <c r="N29" s="36">
        <v>45231</v>
      </c>
      <c r="O29" s="36">
        <v>45323</v>
      </c>
      <c r="P29" s="31">
        <f t="shared" si="0"/>
        <v>92</v>
      </c>
      <c r="Q29" s="31">
        <f t="shared" si="1"/>
        <v>0.25205479452054796</v>
      </c>
      <c r="R29" s="31"/>
      <c r="S29" s="62"/>
      <c r="T29" s="65"/>
    </row>
    <row r="30" spans="1:20" ht="44.25" customHeight="1" x14ac:dyDescent="0.2">
      <c r="B30" s="85"/>
      <c r="C30" s="87"/>
      <c r="D30" s="87"/>
      <c r="E30" s="57"/>
      <c r="F30" s="57"/>
      <c r="G30" s="57"/>
      <c r="H30" s="59"/>
      <c r="I30" s="90"/>
      <c r="J30" s="57"/>
      <c r="K30" s="38" t="s">
        <v>37</v>
      </c>
      <c r="L30" s="35" t="s">
        <v>45</v>
      </c>
      <c r="M30" s="31" t="s">
        <v>44</v>
      </c>
      <c r="N30" s="36">
        <v>45327</v>
      </c>
      <c r="O30" s="36">
        <v>45444</v>
      </c>
      <c r="P30" s="31">
        <f t="shared" si="0"/>
        <v>117</v>
      </c>
      <c r="Q30" s="31">
        <f t="shared" si="1"/>
        <v>0.32054794520547947</v>
      </c>
      <c r="R30" s="31"/>
      <c r="S30" s="62"/>
      <c r="T30" s="65"/>
    </row>
    <row r="31" spans="1:20" ht="44.25" customHeight="1" x14ac:dyDescent="0.2">
      <c r="B31" s="85"/>
      <c r="C31" s="87"/>
      <c r="D31" s="87"/>
      <c r="E31" s="57"/>
      <c r="F31" s="57"/>
      <c r="G31" s="57"/>
      <c r="H31" s="59"/>
      <c r="I31" s="90"/>
      <c r="J31" s="57"/>
      <c r="K31" s="38" t="s">
        <v>36</v>
      </c>
      <c r="L31" s="35" t="s">
        <v>45</v>
      </c>
      <c r="M31" s="31" t="s">
        <v>44</v>
      </c>
      <c r="N31" s="36">
        <v>44866</v>
      </c>
      <c r="O31" s="36">
        <v>44936</v>
      </c>
      <c r="P31" s="31">
        <f t="shared" si="0"/>
        <v>70</v>
      </c>
      <c r="Q31" s="31">
        <f t="shared" si="1"/>
        <v>0.19178082191780821</v>
      </c>
      <c r="R31" s="31"/>
      <c r="S31" s="62"/>
      <c r="T31" s="65"/>
    </row>
    <row r="32" spans="1:20" ht="44.25" customHeight="1" x14ac:dyDescent="0.2">
      <c r="B32" s="85"/>
      <c r="C32" s="87"/>
      <c r="D32" s="87"/>
      <c r="E32" s="57"/>
      <c r="F32" s="57"/>
      <c r="G32" s="57"/>
      <c r="H32" s="59"/>
      <c r="I32" s="90"/>
      <c r="J32" s="57"/>
      <c r="K32" s="38" t="s">
        <v>35</v>
      </c>
      <c r="L32" s="35" t="s">
        <v>45</v>
      </c>
      <c r="M32" s="31" t="s">
        <v>44</v>
      </c>
      <c r="N32" s="36">
        <v>44743</v>
      </c>
      <c r="O32" s="36">
        <v>44805</v>
      </c>
      <c r="P32" s="31">
        <f t="shared" si="0"/>
        <v>62</v>
      </c>
      <c r="Q32" s="31">
        <f t="shared" si="1"/>
        <v>0.16986301369863013</v>
      </c>
      <c r="R32" s="31"/>
      <c r="S32" s="62"/>
      <c r="T32" s="65"/>
    </row>
    <row r="33" spans="2:20" ht="44.25" customHeight="1" x14ac:dyDescent="0.2">
      <c r="B33" s="85"/>
      <c r="C33" s="87"/>
      <c r="D33" s="87"/>
      <c r="E33" s="57"/>
      <c r="F33" s="57"/>
      <c r="G33" s="57"/>
      <c r="H33" s="59"/>
      <c r="I33" s="90"/>
      <c r="J33" s="57"/>
      <c r="K33" s="38" t="s">
        <v>34</v>
      </c>
      <c r="L33" s="35" t="s">
        <v>45</v>
      </c>
      <c r="M33" s="31" t="s">
        <v>44</v>
      </c>
      <c r="N33" s="36">
        <v>44317</v>
      </c>
      <c r="O33" s="36">
        <v>44622</v>
      </c>
      <c r="P33" s="31">
        <f t="shared" ref="P33:P34" si="4">+O33-N33</f>
        <v>305</v>
      </c>
      <c r="Q33" s="31">
        <f t="shared" ref="Q33:Q34" si="5">+P33/365</f>
        <v>0.83561643835616439</v>
      </c>
      <c r="R33" s="31"/>
      <c r="S33" s="62"/>
      <c r="T33" s="65"/>
    </row>
    <row r="34" spans="2:20" ht="44.25" customHeight="1" x14ac:dyDescent="0.2">
      <c r="B34" s="85"/>
      <c r="C34" s="87"/>
      <c r="D34" s="87"/>
      <c r="E34" s="57"/>
      <c r="F34" s="57"/>
      <c r="G34" s="57"/>
      <c r="H34" s="59"/>
      <c r="I34" s="90"/>
      <c r="J34" s="57"/>
      <c r="K34" s="53" t="s">
        <v>46</v>
      </c>
      <c r="L34" s="35" t="s">
        <v>45</v>
      </c>
      <c r="M34" s="35" t="s">
        <v>51</v>
      </c>
      <c r="N34" s="36">
        <v>44317</v>
      </c>
      <c r="O34" s="36">
        <v>44348</v>
      </c>
      <c r="P34" s="31">
        <f t="shared" si="4"/>
        <v>31</v>
      </c>
      <c r="Q34" s="31">
        <f t="shared" si="5"/>
        <v>8.4931506849315067E-2</v>
      </c>
      <c r="R34" s="31"/>
      <c r="S34" s="62"/>
      <c r="T34" s="65"/>
    </row>
    <row r="35" spans="2:20" ht="44.25" customHeight="1" x14ac:dyDescent="0.2">
      <c r="B35" s="85"/>
      <c r="C35" s="87"/>
      <c r="D35" s="87"/>
      <c r="E35" s="57"/>
      <c r="F35" s="57"/>
      <c r="G35" s="57"/>
      <c r="H35" s="59"/>
      <c r="I35" s="90"/>
      <c r="J35" s="57"/>
      <c r="K35" s="38" t="s">
        <v>48</v>
      </c>
      <c r="L35" s="35" t="s">
        <v>45</v>
      </c>
      <c r="M35" s="35" t="s">
        <v>51</v>
      </c>
      <c r="N35" s="36">
        <v>44348</v>
      </c>
      <c r="O35" s="36">
        <v>44440</v>
      </c>
      <c r="P35" s="31">
        <f>+O35-N35</f>
        <v>92</v>
      </c>
      <c r="Q35" s="31">
        <f>+P35/365</f>
        <v>0.25205479452054796</v>
      </c>
      <c r="R35" s="31"/>
      <c r="S35" s="62"/>
      <c r="T35" s="65"/>
    </row>
    <row r="36" spans="2:20" ht="44.25" customHeight="1" x14ac:dyDescent="0.2">
      <c r="B36" s="85"/>
      <c r="C36" s="87"/>
      <c r="D36" s="87"/>
      <c r="E36" s="57"/>
      <c r="F36" s="57"/>
      <c r="G36" s="57"/>
      <c r="H36" s="59"/>
      <c r="I36" s="90"/>
      <c r="J36" s="57"/>
      <c r="K36" s="38" t="s">
        <v>49</v>
      </c>
      <c r="L36" s="35" t="s">
        <v>45</v>
      </c>
      <c r="M36" s="35" t="s">
        <v>51</v>
      </c>
      <c r="N36" s="36">
        <v>44440</v>
      </c>
      <c r="O36" s="36">
        <v>44501</v>
      </c>
      <c r="P36" s="31">
        <f>+O36-N36</f>
        <v>61</v>
      </c>
      <c r="Q36" s="31">
        <f>+P36/365</f>
        <v>0.16712328767123288</v>
      </c>
      <c r="R36" s="31"/>
      <c r="S36" s="62"/>
      <c r="T36" s="65"/>
    </row>
    <row r="37" spans="2:20" ht="44.25" customHeight="1" x14ac:dyDescent="0.2">
      <c r="B37" s="85"/>
      <c r="C37" s="87"/>
      <c r="D37" s="87"/>
      <c r="E37" s="57"/>
      <c r="F37" s="57"/>
      <c r="G37" s="57"/>
      <c r="H37" s="59"/>
      <c r="I37" s="90"/>
      <c r="J37" s="57"/>
      <c r="K37" s="38" t="s">
        <v>50</v>
      </c>
      <c r="L37" s="35" t="s">
        <v>45</v>
      </c>
      <c r="M37" s="35" t="s">
        <v>51</v>
      </c>
      <c r="N37" s="36">
        <v>44501</v>
      </c>
      <c r="O37" s="36">
        <v>44531</v>
      </c>
      <c r="P37" s="31">
        <f>+O37-N37</f>
        <v>30</v>
      </c>
      <c r="Q37" s="31">
        <f>+P37/365</f>
        <v>8.2191780821917804E-2</v>
      </c>
      <c r="R37" s="31"/>
      <c r="S37" s="62"/>
      <c r="T37" s="65"/>
    </row>
    <row r="38" spans="2:20" ht="44.25" customHeight="1" x14ac:dyDescent="0.2">
      <c r="B38" s="85"/>
      <c r="C38" s="87"/>
      <c r="D38" s="87"/>
      <c r="E38" s="57"/>
      <c r="F38" s="57"/>
      <c r="G38" s="57"/>
      <c r="H38" s="59"/>
      <c r="I38" s="90"/>
      <c r="J38" s="57"/>
      <c r="K38" s="38" t="s">
        <v>52</v>
      </c>
      <c r="L38" s="35" t="s">
        <v>45</v>
      </c>
      <c r="M38" s="35" t="s">
        <v>51</v>
      </c>
      <c r="N38" s="36">
        <v>44166</v>
      </c>
      <c r="O38" s="36">
        <v>44226</v>
      </c>
      <c r="P38" s="31">
        <f t="shared" ref="P38" si="6">+O38-N38</f>
        <v>60</v>
      </c>
      <c r="Q38" s="31">
        <f t="shared" ref="Q38" si="7">+P38/365</f>
        <v>0.16438356164383561</v>
      </c>
      <c r="R38" s="31"/>
      <c r="S38" s="62"/>
      <c r="T38" s="65"/>
    </row>
    <row r="39" spans="2:20" ht="44.25" customHeight="1" thickBot="1" x14ac:dyDescent="0.25">
      <c r="B39" s="86"/>
      <c r="C39" s="88"/>
      <c r="D39" s="88"/>
      <c r="E39" s="58"/>
      <c r="F39" s="58"/>
      <c r="G39" s="58"/>
      <c r="H39" s="60"/>
      <c r="I39" s="91"/>
      <c r="J39" s="58"/>
      <c r="K39" s="53" t="s">
        <v>47</v>
      </c>
      <c r="L39" s="35" t="s">
        <v>45</v>
      </c>
      <c r="M39" s="31" t="s">
        <v>44</v>
      </c>
      <c r="N39" s="36">
        <v>43931</v>
      </c>
      <c r="O39" s="36">
        <v>43951</v>
      </c>
      <c r="P39" s="31">
        <f t="shared" ref="P39" si="8">+O39-N39</f>
        <v>20</v>
      </c>
      <c r="Q39" s="31">
        <f t="shared" ref="Q39" si="9">+P39/365</f>
        <v>5.4794520547945202E-2</v>
      </c>
      <c r="R39" s="31"/>
      <c r="S39" s="63"/>
      <c r="T39" s="66"/>
    </row>
  </sheetData>
  <mergeCells count="21">
    <mergeCell ref="T24:T39"/>
    <mergeCell ref="B2:T2"/>
    <mergeCell ref="C4:D4"/>
    <mergeCell ref="E4:F4"/>
    <mergeCell ref="B5:B23"/>
    <mergeCell ref="C5:D23"/>
    <mergeCell ref="E5:F23"/>
    <mergeCell ref="G5:G23"/>
    <mergeCell ref="H5:H23"/>
    <mergeCell ref="I5:I23"/>
    <mergeCell ref="J5:J23"/>
    <mergeCell ref="S5:S23"/>
    <mergeCell ref="T5:T23"/>
    <mergeCell ref="B24:B39"/>
    <mergeCell ref="C24:D39"/>
    <mergeCell ref="E24:F39"/>
    <mergeCell ref="G24:G39"/>
    <mergeCell ref="H24:H39"/>
    <mergeCell ref="I24:I39"/>
    <mergeCell ref="J24:J39"/>
    <mergeCell ref="S24:S39"/>
  </mergeCells>
  <printOptions horizontalCentered="1" verticalCentered="1"/>
  <pageMargins left="0.23622047244094491" right="0.23622047244094491" top="0.15748031496062992" bottom="0.35433070866141736" header="0.11811023622047245" footer="0.11811023622047245"/>
  <pageSetup paperSize="9" scale="57" fitToHeight="0" orientation="landscape" r:id="rId1"/>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RUMI LABORATORIO</vt:lpstr>
      <vt:lpstr>'RUMI LABORATORIO'!Print_Area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Paz Giron</dc:creator>
  <cp:lastModifiedBy>Christian Alhuay</cp:lastModifiedBy>
  <dcterms:created xsi:type="dcterms:W3CDTF">2024-10-24T15:18:56Z</dcterms:created>
  <dcterms:modified xsi:type="dcterms:W3CDTF">2024-11-08T21:41:08Z</dcterms:modified>
</cp:coreProperties>
</file>