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RP\08_Email\ALFREDO\lima_02\"/>
    </mc:Choice>
  </mc:AlternateContent>
  <xr:revisionPtr revIDLastSave="0" documentId="13_ncr:1_{7BE4FA0D-FB2E-464F-942C-6A73C9DD1670}" xr6:coauthVersionLast="47" xr6:coauthVersionMax="47" xr10:uidLastSave="{00000000-0000-0000-0000-000000000000}"/>
  <bookViews>
    <workbookView xWindow="-28920" yWindow="-120" windowWidth="29040" windowHeight="15840" xr2:uid="{D09C01AF-87D3-4A8A-B51C-28604C6DA366}"/>
  </bookViews>
  <sheets>
    <sheet name="Ppto _CÑ" sheetId="1" r:id="rId1"/>
  </sheets>
  <definedNames>
    <definedName name="_xlnm._FilterDatabase" localSheetId="0" hidden="1">'Ppto _CÑ'!$D$2:$I$36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5" i="1" s="1"/>
  <c r="I34" i="1"/>
  <c r="I33" i="1"/>
  <c r="I31" i="1"/>
  <c r="I30" i="1"/>
  <c r="I29" i="1"/>
  <c r="I28" i="1"/>
  <c r="I27" i="1"/>
  <c r="I25" i="1"/>
  <c r="I24" i="1" s="1"/>
  <c r="I23" i="1"/>
  <c r="I22" i="1"/>
  <c r="I21" i="1"/>
  <c r="I19" i="1"/>
  <c r="I18" i="1"/>
  <c r="I17" i="1" s="1"/>
  <c r="I15" i="1"/>
  <c r="I14" i="1"/>
  <c r="I12" i="1"/>
  <c r="I11" i="1"/>
  <c r="I9" i="1"/>
  <c r="I8" i="1" s="1"/>
  <c r="I6" i="1"/>
  <c r="I5" i="1"/>
  <c r="I26" i="1" l="1"/>
  <c r="I13" i="1"/>
  <c r="I4" i="1"/>
  <c r="I3" i="1" s="1"/>
  <c r="I10" i="1"/>
  <c r="I20" i="1"/>
  <c r="I16" i="1" s="1"/>
  <c r="I32" i="1"/>
  <c r="I7" i="1" l="1"/>
  <c r="I37" i="1"/>
  <c r="I39" i="1" l="1"/>
  <c r="I38" i="1"/>
  <c r="I40" i="1" l="1"/>
</calcChain>
</file>

<file path=xl/sharedStrings.xml><?xml version="1.0" encoding="utf-8"?>
<sst xmlns="http://schemas.openxmlformats.org/spreadsheetml/2006/main" count="130" uniqueCount="81">
  <si>
    <t>Tipo</t>
  </si>
  <si>
    <t>Item</t>
  </si>
  <si>
    <t>Item Alterno</t>
  </si>
  <si>
    <t>Descripción</t>
  </si>
  <si>
    <t>Und.</t>
  </si>
  <si>
    <t>Precio (S/.)</t>
  </si>
  <si>
    <t>Parcial (S/.)</t>
  </si>
  <si>
    <t>5</t>
  </si>
  <si>
    <t>1</t>
  </si>
  <si>
    <t>OBRAS PROVISIONALES</t>
  </si>
  <si>
    <t>1.1</t>
  </si>
  <si>
    <t>Vigilancia y seguridad</t>
  </si>
  <si>
    <t>1.1.1</t>
  </si>
  <si>
    <t xml:space="preserve">    Vigilancia de Equipo e Instalaciones en Cantera</t>
  </si>
  <si>
    <t>glb</t>
  </si>
  <si>
    <t>1.1.2</t>
  </si>
  <si>
    <t xml:space="preserve">    Administración y vigilancia de polvorín</t>
  </si>
  <si>
    <t>2</t>
  </si>
  <si>
    <t>OBRAS PRELIMINARES</t>
  </si>
  <si>
    <t>2.1</t>
  </si>
  <si>
    <t>Movilización a canteras</t>
  </si>
  <si>
    <t>2.1.1</t>
  </si>
  <si>
    <t xml:space="preserve">    Movilización de maquinaria a canteras (emplazamiento hasta 3 canteras)</t>
  </si>
  <si>
    <t>2.2</t>
  </si>
  <si>
    <t>Instalaciones en cantera</t>
  </si>
  <si>
    <t>2.2.1</t>
  </si>
  <si>
    <t xml:space="preserve">    Campamento provisional de obra, incluye cerco</t>
  </si>
  <si>
    <t>2.2.2</t>
  </si>
  <si>
    <t xml:space="preserve">    Suministros, Transportes, Instalaciones y Desinstalaciones de Polvorín (movil, hasta 4 contenedores), incluye generador electrico</t>
  </si>
  <si>
    <t>Limpieza preliminar</t>
  </si>
  <si>
    <t xml:space="preserve">    Desbroce y limpieza de terreno</t>
  </si>
  <si>
    <t>m2</t>
  </si>
  <si>
    <t xml:space="preserve">    Eliminación de material desbrozado (incluye transporte y disposición en botadero)</t>
  </si>
  <si>
    <t>m3</t>
  </si>
  <si>
    <t>3</t>
  </si>
  <si>
    <t>TRABAJOS DE CANTERA (VOLADURA EN ESTRATO ROCOSO)</t>
  </si>
  <si>
    <t>3.1</t>
  </si>
  <si>
    <t>Perforación, explotación y voladura</t>
  </si>
  <si>
    <t>3.1.1</t>
  </si>
  <si>
    <t xml:space="preserve">    Habilitación de caminos de accesos dentro de cantera</t>
  </si>
  <si>
    <t>km</t>
  </si>
  <si>
    <t>3.1.2</t>
  </si>
  <si>
    <t>Tn</t>
  </si>
  <si>
    <t>3.2</t>
  </si>
  <si>
    <t>Empuje, selección y carga de material</t>
  </si>
  <si>
    <t>3.2.1</t>
  </si>
  <si>
    <t xml:space="preserve">    Remocion, Selección y Acopio de roca</t>
  </si>
  <si>
    <t>3.2.3</t>
  </si>
  <si>
    <t xml:space="preserve">    Carguio de material excedente</t>
  </si>
  <si>
    <t>3.2.4</t>
  </si>
  <si>
    <t xml:space="preserve">    Eliminación de material excedente</t>
  </si>
  <si>
    <t>4</t>
  </si>
  <si>
    <t>TRABAJOS DE CIERRE</t>
  </si>
  <si>
    <t>4.1</t>
  </si>
  <si>
    <t>Limpieza y nivelación del terreno</t>
  </si>
  <si>
    <t>SEGURIDAD, SALUD Y MEDIO AMBIENTE</t>
  </si>
  <si>
    <t>5.1</t>
  </si>
  <si>
    <t>Mitigación de impacto ambiental</t>
  </si>
  <si>
    <t>5.2</t>
  </si>
  <si>
    <t>Equipo de protección individual</t>
  </si>
  <si>
    <t>5.3</t>
  </si>
  <si>
    <t>Equipo de protección colectiva</t>
  </si>
  <si>
    <t>5.4</t>
  </si>
  <si>
    <t>Capacitación de seguridad y salud</t>
  </si>
  <si>
    <t>5.5</t>
  </si>
  <si>
    <t>Recursos para respuesta ante emergencias en seguridad y salud en el trabajo.</t>
  </si>
  <si>
    <t>6</t>
  </si>
  <si>
    <t>CONTROL DE CALIDAD Y TOPOGRAFÍA</t>
  </si>
  <si>
    <t>6.1</t>
  </si>
  <si>
    <t>Control topográfico de los trabajos</t>
  </si>
  <si>
    <t>6.2</t>
  </si>
  <si>
    <t>Pruebas de calidad</t>
  </si>
  <si>
    <t>TOTAL CD</t>
  </si>
  <si>
    <t>GG</t>
  </si>
  <si>
    <t>UT</t>
  </si>
  <si>
    <t>SUB TOTAL</t>
  </si>
  <si>
    <t>7</t>
  </si>
  <si>
    <t>COSTOS DE PERSONAL (SUPERVISORES DE OBRA, SEGURIDAD  Y ADMINISTRACION)</t>
  </si>
  <si>
    <t xml:space="preserve">Costos de Personal (Supervisores de Obra, SSOMA y Administrativos, incluye camioneta </t>
  </si>
  <si>
    <t>Metrado</t>
  </si>
  <si>
    <t xml:space="preserve">    Extracción de roca en cantera (con explosivos)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</si>
</sst>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Arial"/>
      <family val="2"/>
    </font>
    <font>
      <sz val="10"/>
      <color rgb="FF0000FF"/>
      <name val="Arial"/>
      <family val="2"/>
    </font>
    <font>
      <sz val="10"/>
      <color rgb="FF08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47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3" borderId="17" xfId="0" applyNumberFormat="1" applyFont="1" applyFill="1" applyBorder="1" applyAlignment="1">
      <alignment horizontal="center"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49" fontId="5" fillId="3" borderId="1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6" fillId="0" borderId="0" xfId="0" applyNumberFormat="1" applyFont="1"/>
    <xf numFmtId="49" fontId="6" fillId="0" borderId="14" xfId="0" applyNumberFormat="1" applyFont="1" applyBorder="1"/>
    <xf numFmtId="49" fontId="6" fillId="0" borderId="15" xfId="0" applyNumberFormat="1" applyFont="1" applyBorder="1"/>
    <xf numFmtId="0" fontId="3" fillId="0" borderId="15" xfId="0" applyFont="1" applyBorder="1"/>
    <xf numFmtId="164" fontId="6" fillId="0" borderId="16" xfId="0" applyNumberFormat="1" applyFont="1" applyBorder="1"/>
    <xf numFmtId="49" fontId="7" fillId="0" borderId="0" xfId="0" applyNumberFormat="1" applyFont="1"/>
    <xf numFmtId="49" fontId="7" fillId="0" borderId="8" xfId="0" applyNumberFormat="1" applyFont="1" applyBorder="1"/>
    <xf numFmtId="49" fontId="7" fillId="0" borderId="9" xfId="0" applyNumberFormat="1" applyFont="1" applyBorder="1"/>
    <xf numFmtId="0" fontId="3" fillId="0" borderId="9" xfId="0" applyFont="1" applyBorder="1"/>
    <xf numFmtId="164" fontId="7" fillId="0" borderId="10" xfId="0" applyNumberFormat="1" applyFont="1" applyBorder="1"/>
    <xf numFmtId="49" fontId="8" fillId="0" borderId="0" xfId="0" applyNumberFormat="1" applyFont="1"/>
    <xf numFmtId="49" fontId="8" fillId="0" borderId="8" xfId="0" applyNumberFormat="1" applyFont="1" applyBorder="1"/>
    <xf numFmtId="49" fontId="8" fillId="0" borderId="9" xfId="0" applyNumberFormat="1" applyFont="1" applyBorder="1"/>
    <xf numFmtId="164" fontId="8" fillId="0" borderId="9" xfId="0" applyNumberFormat="1" applyFont="1" applyBorder="1"/>
    <xf numFmtId="164" fontId="8" fillId="0" borderId="10" xfId="0" applyNumberFormat="1" applyFont="1" applyBorder="1"/>
    <xf numFmtId="49" fontId="6" fillId="0" borderId="8" xfId="0" applyNumberFormat="1" applyFont="1" applyBorder="1"/>
    <xf numFmtId="49" fontId="6" fillId="0" borderId="9" xfId="0" applyNumberFormat="1" applyFont="1" applyBorder="1"/>
    <xf numFmtId="164" fontId="6" fillId="0" borderId="10" xfId="0" applyNumberFormat="1" applyFont="1" applyBorder="1"/>
    <xf numFmtId="49" fontId="8" fillId="0" borderId="9" xfId="0" applyNumberFormat="1" applyFont="1" applyBorder="1" applyAlignment="1">
      <alignment wrapText="1"/>
    </xf>
    <xf numFmtId="0" fontId="3" fillId="0" borderId="8" xfId="0" applyFont="1" applyBorder="1"/>
    <xf numFmtId="164" fontId="9" fillId="0" borderId="9" xfId="0" applyNumberFormat="1" applyFont="1" applyBorder="1"/>
    <xf numFmtId="0" fontId="3" fillId="0" borderId="11" xfId="0" applyFont="1" applyBorder="1"/>
    <xf numFmtId="49" fontId="8" fillId="0" borderId="12" xfId="0" applyNumberFormat="1" applyFont="1" applyBorder="1" applyAlignment="1">
      <alignment wrapText="1"/>
    </xf>
    <xf numFmtId="49" fontId="8" fillId="0" borderId="12" xfId="0" applyNumberFormat="1" applyFont="1" applyBorder="1"/>
    <xf numFmtId="164" fontId="8" fillId="0" borderId="12" xfId="0" applyNumberFormat="1" applyFont="1" applyBorder="1"/>
    <xf numFmtId="164" fontId="8" fillId="0" borderId="13" xfId="0" applyNumberFormat="1" applyFont="1" applyBorder="1"/>
    <xf numFmtId="0" fontId="5" fillId="3" borderId="20" xfId="0" applyFont="1" applyFill="1" applyBorder="1"/>
    <xf numFmtId="0" fontId="5" fillId="3" borderId="21" xfId="0" applyFont="1" applyFill="1" applyBorder="1"/>
    <xf numFmtId="4" fontId="5" fillId="3" borderId="22" xfId="0" applyNumberFormat="1" applyFont="1" applyFill="1" applyBorder="1"/>
    <xf numFmtId="4" fontId="3" fillId="0" borderId="0" xfId="0" applyNumberFormat="1" applyFont="1"/>
    <xf numFmtId="0" fontId="5" fillId="3" borderId="3" xfId="0" applyFont="1" applyFill="1" applyBorder="1"/>
    <xf numFmtId="0" fontId="5" fillId="3" borderId="0" xfId="0" applyFont="1" applyFill="1"/>
    <xf numFmtId="10" fontId="5" fillId="3" borderId="0" xfId="1" applyNumberFormat="1" applyFont="1" applyFill="1" applyBorder="1"/>
    <xf numFmtId="4" fontId="5" fillId="3" borderId="4" xfId="0" applyNumberFormat="1" applyFont="1" applyFill="1" applyBorder="1"/>
    <xf numFmtId="9" fontId="5" fillId="3" borderId="0" xfId="1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4" fontId="5" fillId="3" borderId="7" xfId="0" applyNumberFormat="1" applyFont="1" applyFill="1" applyBorder="1"/>
    <xf numFmtId="49" fontId="6" fillId="0" borderId="9" xfId="0" applyNumberFormat="1" applyFont="1" applyBorder="1" applyAlignment="1">
      <alignment wrapText="1"/>
    </xf>
  </cellXfs>
  <cellStyles count="3">
    <cellStyle name="Normal" xfId="0" builtinId="0"/>
    <cellStyle name="Normal 2" xfId="2" xr:uid="{4A7AD9E1-9470-40B6-A8BD-E61565FF85AC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20597-1124-49CD-A832-82E26B76B864}">
  <dimension ref="B1:K40"/>
  <sheetViews>
    <sheetView tabSelected="1" topLeftCell="D1" zoomScale="115" zoomScaleNormal="115" workbookViewId="0">
      <pane xSplit="3" ySplit="2" topLeftCell="G19" activePane="bottomRight" state="frozen"/>
      <selection activeCell="D1" sqref="D1"/>
      <selection pane="topRight" activeCell="J1" sqref="J1"/>
      <selection pane="bottomLeft" activeCell="D3" sqref="D3"/>
      <selection pane="bottomRight" activeCell="K34" sqref="K34"/>
    </sheetView>
  </sheetViews>
  <sheetFormatPr baseColWidth="10" defaultRowHeight="13.8" x14ac:dyDescent="0.3"/>
  <cols>
    <col min="1" max="1" width="11.5546875" style="1"/>
    <col min="2" max="2" width="1.5546875" style="1" bestFit="1" customWidth="1"/>
    <col min="3" max="3" width="3.6640625" style="1" bestFit="1" customWidth="1"/>
    <col min="4" max="4" width="8.77734375" style="1" bestFit="1" customWidth="1"/>
    <col min="5" max="5" width="61.6640625" style="1" customWidth="1"/>
    <col min="6" max="6" width="5" style="1" customWidth="1"/>
    <col min="7" max="7" width="14.33203125" style="1" customWidth="1"/>
    <col min="8" max="8" width="11.6640625" style="1" bestFit="1" customWidth="1"/>
    <col min="9" max="9" width="13.77734375" style="1" bestFit="1" customWidth="1"/>
    <col min="10" max="10" width="3.109375" style="1" customWidth="1"/>
    <col min="11" max="11" width="13.5546875" style="1" bestFit="1" customWidth="1"/>
    <col min="12" max="16384" width="11.5546875" style="1"/>
  </cols>
  <sheetData>
    <row r="1" spans="2:9" ht="14.4" thickBot="1" x14ac:dyDescent="0.35"/>
    <row r="2" spans="2:9" s="7" customFormat="1" ht="55.8" thickBot="1" x14ac:dyDescent="0.35">
      <c r="B2" s="2" t="s">
        <v>0</v>
      </c>
      <c r="C2" s="3" t="s">
        <v>1</v>
      </c>
      <c r="D2" s="4" t="s">
        <v>2</v>
      </c>
      <c r="E2" s="5" t="s">
        <v>3</v>
      </c>
      <c r="F2" s="5" t="s">
        <v>4</v>
      </c>
      <c r="G2" s="5" t="s">
        <v>79</v>
      </c>
      <c r="H2" s="5" t="s">
        <v>5</v>
      </c>
      <c r="I2" s="6" t="s">
        <v>6</v>
      </c>
    </row>
    <row r="3" spans="2:9" x14ac:dyDescent="0.3">
      <c r="B3" s="8" t="s">
        <v>7</v>
      </c>
      <c r="D3" s="9" t="s">
        <v>8</v>
      </c>
      <c r="E3" s="10" t="s">
        <v>9</v>
      </c>
      <c r="F3" s="11"/>
      <c r="G3" s="11"/>
      <c r="H3" s="11"/>
      <c r="I3" s="12">
        <f>SUM(I4)</f>
        <v>586316</v>
      </c>
    </row>
    <row r="4" spans="2:9" x14ac:dyDescent="0.3">
      <c r="B4" s="13" t="s">
        <v>7</v>
      </c>
      <c r="D4" s="14" t="s">
        <v>10</v>
      </c>
      <c r="E4" s="15" t="s">
        <v>11</v>
      </c>
      <c r="F4" s="16"/>
      <c r="G4" s="16"/>
      <c r="H4" s="16"/>
      <c r="I4" s="17">
        <f>SUM(I5:I6)</f>
        <v>586316</v>
      </c>
    </row>
    <row r="5" spans="2:9" x14ac:dyDescent="0.3">
      <c r="B5" s="18" t="s">
        <v>8</v>
      </c>
      <c r="D5" s="19" t="s">
        <v>12</v>
      </c>
      <c r="E5" s="20" t="s">
        <v>13</v>
      </c>
      <c r="F5" s="20" t="s">
        <v>14</v>
      </c>
      <c r="G5" s="21">
        <v>1</v>
      </c>
      <c r="H5" s="21">
        <v>252593.6</v>
      </c>
      <c r="I5" s="22">
        <f>ROUND(H5*G5,2)</f>
        <v>252593.6</v>
      </c>
    </row>
    <row r="6" spans="2:9" x14ac:dyDescent="0.3">
      <c r="B6" s="18" t="s">
        <v>8</v>
      </c>
      <c r="D6" s="19" t="s">
        <v>15</v>
      </c>
      <c r="E6" s="20" t="s">
        <v>16</v>
      </c>
      <c r="F6" s="20" t="s">
        <v>14</v>
      </c>
      <c r="G6" s="21">
        <v>1</v>
      </c>
      <c r="H6" s="21">
        <v>333722.40000000002</v>
      </c>
      <c r="I6" s="22">
        <f>ROUND(H6*G6,2)</f>
        <v>333722.40000000002</v>
      </c>
    </row>
    <row r="7" spans="2:9" x14ac:dyDescent="0.3">
      <c r="B7" s="8" t="s">
        <v>7</v>
      </c>
      <c r="D7" s="23" t="s">
        <v>17</v>
      </c>
      <c r="E7" s="24" t="s">
        <v>18</v>
      </c>
      <c r="F7" s="16"/>
      <c r="G7" s="16"/>
      <c r="H7" s="16"/>
      <c r="I7" s="25">
        <f>SUM(I13,I10,I8)</f>
        <v>919892.04</v>
      </c>
    </row>
    <row r="8" spans="2:9" x14ac:dyDescent="0.3">
      <c r="B8" s="13" t="s">
        <v>7</v>
      </c>
      <c r="D8" s="14" t="s">
        <v>19</v>
      </c>
      <c r="E8" s="15" t="s">
        <v>20</v>
      </c>
      <c r="F8" s="16"/>
      <c r="G8" s="16"/>
      <c r="H8" s="16"/>
      <c r="I8" s="17">
        <f>SUM(I9)</f>
        <v>340000</v>
      </c>
    </row>
    <row r="9" spans="2:9" x14ac:dyDescent="0.3">
      <c r="B9" s="18" t="s">
        <v>8</v>
      </c>
      <c r="D9" s="19" t="s">
        <v>21</v>
      </c>
      <c r="E9" s="20" t="s">
        <v>22</v>
      </c>
      <c r="F9" s="20" t="s">
        <v>14</v>
      </c>
      <c r="G9" s="21">
        <v>1</v>
      </c>
      <c r="H9" s="21">
        <v>340000</v>
      </c>
      <c r="I9" s="22">
        <f>ROUND(H9*G9,2)</f>
        <v>340000</v>
      </c>
    </row>
    <row r="10" spans="2:9" x14ac:dyDescent="0.3">
      <c r="B10" s="13" t="s">
        <v>7</v>
      </c>
      <c r="D10" s="14" t="s">
        <v>23</v>
      </c>
      <c r="E10" s="15" t="s">
        <v>24</v>
      </c>
      <c r="F10" s="16"/>
      <c r="G10" s="16"/>
      <c r="H10" s="16"/>
      <c r="I10" s="17">
        <f>SUM(I11:I12)</f>
        <v>569125.04</v>
      </c>
    </row>
    <row r="11" spans="2:9" x14ac:dyDescent="0.3">
      <c r="B11" s="18" t="s">
        <v>8</v>
      </c>
      <c r="D11" s="19" t="s">
        <v>25</v>
      </c>
      <c r="E11" s="20" t="s">
        <v>26</v>
      </c>
      <c r="F11" s="20" t="s">
        <v>14</v>
      </c>
      <c r="G11" s="21">
        <v>1</v>
      </c>
      <c r="H11" s="21">
        <v>357950.42</v>
      </c>
      <c r="I11" s="22">
        <f>ROUND(H11*G11,2)</f>
        <v>357950.42</v>
      </c>
    </row>
    <row r="12" spans="2:9" ht="27" x14ac:dyDescent="0.3">
      <c r="B12" s="18" t="s">
        <v>8</v>
      </c>
      <c r="D12" s="19" t="s">
        <v>27</v>
      </c>
      <c r="E12" s="26" t="s">
        <v>28</v>
      </c>
      <c r="F12" s="20" t="s">
        <v>14</v>
      </c>
      <c r="G12" s="21">
        <v>1</v>
      </c>
      <c r="H12" s="21">
        <v>211174.62</v>
      </c>
      <c r="I12" s="22">
        <f>ROUND(H12*G12,2)</f>
        <v>211174.62</v>
      </c>
    </row>
    <row r="13" spans="2:9" x14ac:dyDescent="0.3">
      <c r="B13" s="13" t="s">
        <v>7</v>
      </c>
      <c r="D13" s="14" t="s">
        <v>23</v>
      </c>
      <c r="E13" s="15" t="s">
        <v>29</v>
      </c>
      <c r="F13" s="16"/>
      <c r="G13" s="16"/>
      <c r="H13" s="16"/>
      <c r="I13" s="17">
        <f>SUM(I14:I15)</f>
        <v>10767</v>
      </c>
    </row>
    <row r="14" spans="2:9" x14ac:dyDescent="0.3">
      <c r="B14" s="18" t="s">
        <v>8</v>
      </c>
      <c r="D14" s="27"/>
      <c r="E14" s="20" t="s">
        <v>30</v>
      </c>
      <c r="F14" s="20" t="s">
        <v>31</v>
      </c>
      <c r="G14" s="21">
        <v>3000</v>
      </c>
      <c r="H14" s="21">
        <v>0.91</v>
      </c>
      <c r="I14" s="22">
        <f>ROUND(H14*G14,2)</f>
        <v>2730</v>
      </c>
    </row>
    <row r="15" spans="2:9" ht="27" x14ac:dyDescent="0.3">
      <c r="B15" s="18" t="s">
        <v>8</v>
      </c>
      <c r="D15" s="27"/>
      <c r="E15" s="26" t="s">
        <v>32</v>
      </c>
      <c r="F15" s="20" t="s">
        <v>33</v>
      </c>
      <c r="G15" s="21">
        <v>900</v>
      </c>
      <c r="H15" s="21">
        <v>8.93</v>
      </c>
      <c r="I15" s="22">
        <f>ROUND(H15*G15,2)</f>
        <v>8037</v>
      </c>
    </row>
    <row r="16" spans="2:9" x14ac:dyDescent="0.3">
      <c r="B16" s="8" t="s">
        <v>7</v>
      </c>
      <c r="D16" s="23" t="s">
        <v>34</v>
      </c>
      <c r="E16" s="24" t="s">
        <v>35</v>
      </c>
      <c r="F16" s="16"/>
      <c r="G16" s="16"/>
      <c r="H16" s="16"/>
      <c r="I16" s="25">
        <f>SUM(I17,I20)</f>
        <v>23698362.109999999</v>
      </c>
    </row>
    <row r="17" spans="2:9" x14ac:dyDescent="0.3">
      <c r="B17" s="13" t="s">
        <v>7</v>
      </c>
      <c r="D17" s="14" t="s">
        <v>36</v>
      </c>
      <c r="E17" s="15" t="s">
        <v>37</v>
      </c>
      <c r="F17" s="16"/>
      <c r="G17" s="16"/>
      <c r="H17" s="16"/>
      <c r="I17" s="17">
        <f>SUM(I18:I19)</f>
        <v>11605788.25</v>
      </c>
    </row>
    <row r="18" spans="2:9" x14ac:dyDescent="0.3">
      <c r="B18" s="18" t="s">
        <v>8</v>
      </c>
      <c r="D18" s="19" t="s">
        <v>38</v>
      </c>
      <c r="E18" s="20" t="s">
        <v>39</v>
      </c>
      <c r="F18" s="20" t="s">
        <v>40</v>
      </c>
      <c r="G18" s="21">
        <v>1</v>
      </c>
      <c r="H18" s="21">
        <v>53272.15</v>
      </c>
      <c r="I18" s="22">
        <f>ROUND(H18*G18,2)</f>
        <v>53272.15</v>
      </c>
    </row>
    <row r="19" spans="2:9" x14ac:dyDescent="0.3">
      <c r="B19" s="18" t="s">
        <v>8</v>
      </c>
      <c r="D19" s="19" t="s">
        <v>41</v>
      </c>
      <c r="E19" s="20" t="s">
        <v>80</v>
      </c>
      <c r="F19" s="20" t="s">
        <v>42</v>
      </c>
      <c r="G19" s="21">
        <v>395092.89</v>
      </c>
      <c r="H19" s="21">
        <v>29.24</v>
      </c>
      <c r="I19" s="22">
        <f>ROUND(H19*G19,2)</f>
        <v>11552516.1</v>
      </c>
    </row>
    <row r="20" spans="2:9" x14ac:dyDescent="0.3">
      <c r="B20" s="13" t="s">
        <v>7</v>
      </c>
      <c r="D20" s="14" t="s">
        <v>43</v>
      </c>
      <c r="E20" s="15" t="s">
        <v>44</v>
      </c>
      <c r="F20" s="16"/>
      <c r="G20" s="16"/>
      <c r="H20" s="16"/>
      <c r="I20" s="17">
        <f>SUM(I21:I23)</f>
        <v>12092573.859999999</v>
      </c>
    </row>
    <row r="21" spans="2:9" x14ac:dyDescent="0.3">
      <c r="B21" s="18" t="s">
        <v>8</v>
      </c>
      <c r="D21" s="19" t="s">
        <v>45</v>
      </c>
      <c r="E21" s="20" t="s">
        <v>46</v>
      </c>
      <c r="F21" s="20" t="s">
        <v>42</v>
      </c>
      <c r="G21" s="21">
        <v>395092.89</v>
      </c>
      <c r="H21" s="21">
        <v>19.96</v>
      </c>
      <c r="I21" s="22">
        <f>ROUND(H21*G21,2)</f>
        <v>7886054.0800000001</v>
      </c>
    </row>
    <row r="22" spans="2:9" x14ac:dyDescent="0.3">
      <c r="B22" s="18" t="s">
        <v>8</v>
      </c>
      <c r="D22" s="19" t="s">
        <v>47</v>
      </c>
      <c r="E22" s="20" t="s">
        <v>48</v>
      </c>
      <c r="F22" s="20" t="s">
        <v>33</v>
      </c>
      <c r="G22" s="21">
        <v>178848.63</v>
      </c>
      <c r="H22" s="21">
        <v>5.09</v>
      </c>
      <c r="I22" s="22">
        <f>ROUND(H22*G22,2)</f>
        <v>910339.53</v>
      </c>
    </row>
    <row r="23" spans="2:9" x14ac:dyDescent="0.3">
      <c r="B23" s="18" t="s">
        <v>8</v>
      </c>
      <c r="D23" s="19" t="s">
        <v>49</v>
      </c>
      <c r="E23" s="20" t="s">
        <v>50</v>
      </c>
      <c r="F23" s="20" t="s">
        <v>33</v>
      </c>
      <c r="G23" s="21">
        <v>178848.63</v>
      </c>
      <c r="H23" s="28">
        <v>18.43</v>
      </c>
      <c r="I23" s="22">
        <f>ROUND(H23*G23,2)</f>
        <v>3296180.25</v>
      </c>
    </row>
    <row r="24" spans="2:9" x14ac:dyDescent="0.3">
      <c r="B24" s="8" t="s">
        <v>7</v>
      </c>
      <c r="D24" s="23" t="s">
        <v>51</v>
      </c>
      <c r="E24" s="24" t="s">
        <v>52</v>
      </c>
      <c r="F24" s="16"/>
      <c r="G24" s="16"/>
      <c r="H24" s="16"/>
      <c r="I24" s="25">
        <f>SUM(I25)</f>
        <v>17400</v>
      </c>
    </row>
    <row r="25" spans="2:9" x14ac:dyDescent="0.3">
      <c r="B25" s="18" t="s">
        <v>8</v>
      </c>
      <c r="D25" s="19" t="s">
        <v>53</v>
      </c>
      <c r="E25" s="20" t="s">
        <v>54</v>
      </c>
      <c r="F25" s="20" t="s">
        <v>31</v>
      </c>
      <c r="G25" s="21">
        <v>10000</v>
      </c>
      <c r="H25" s="21">
        <v>1.74</v>
      </c>
      <c r="I25" s="22">
        <f>ROUND(H25*G25,2)</f>
        <v>17400</v>
      </c>
    </row>
    <row r="26" spans="2:9" x14ac:dyDescent="0.3">
      <c r="B26" s="8" t="s">
        <v>7</v>
      </c>
      <c r="D26" s="23" t="s">
        <v>7</v>
      </c>
      <c r="E26" s="24" t="s">
        <v>55</v>
      </c>
      <c r="F26" s="16"/>
      <c r="G26" s="16"/>
      <c r="H26" s="16"/>
      <c r="I26" s="25">
        <f>SUM(I27:I31)</f>
        <v>978685.5</v>
      </c>
    </row>
    <row r="27" spans="2:9" x14ac:dyDescent="0.3">
      <c r="B27" s="18" t="s">
        <v>8</v>
      </c>
      <c r="D27" s="19" t="s">
        <v>56</v>
      </c>
      <c r="E27" s="20" t="s">
        <v>57</v>
      </c>
      <c r="F27" s="20" t="s">
        <v>14</v>
      </c>
      <c r="G27" s="21">
        <v>1</v>
      </c>
      <c r="H27" s="21">
        <v>313728</v>
      </c>
      <c r="I27" s="22">
        <f>ROUND(H27*G27,2)</f>
        <v>313728</v>
      </c>
    </row>
    <row r="28" spans="2:9" x14ac:dyDescent="0.3">
      <c r="B28" s="18" t="s">
        <v>8</v>
      </c>
      <c r="D28" s="19" t="s">
        <v>58</v>
      </c>
      <c r="E28" s="20" t="s">
        <v>59</v>
      </c>
      <c r="F28" s="20" t="s">
        <v>14</v>
      </c>
      <c r="G28" s="21">
        <v>1</v>
      </c>
      <c r="H28" s="21">
        <v>150000</v>
      </c>
      <c r="I28" s="22">
        <f>ROUND(H28*G28,2)</f>
        <v>150000</v>
      </c>
    </row>
    <row r="29" spans="2:9" x14ac:dyDescent="0.3">
      <c r="B29" s="18" t="s">
        <v>8</v>
      </c>
      <c r="D29" s="19" t="s">
        <v>60</v>
      </c>
      <c r="E29" s="20" t="s">
        <v>61</v>
      </c>
      <c r="F29" s="20" t="s">
        <v>14</v>
      </c>
      <c r="G29" s="21">
        <v>1</v>
      </c>
      <c r="H29" s="21">
        <v>120000</v>
      </c>
      <c r="I29" s="22">
        <f>ROUND(H29*G29,2)</f>
        <v>120000</v>
      </c>
    </row>
    <row r="30" spans="2:9" x14ac:dyDescent="0.3">
      <c r="B30" s="18" t="s">
        <v>8</v>
      </c>
      <c r="D30" s="19" t="s">
        <v>62</v>
      </c>
      <c r="E30" s="20" t="s">
        <v>63</v>
      </c>
      <c r="F30" s="20" t="s">
        <v>14</v>
      </c>
      <c r="G30" s="21">
        <v>1</v>
      </c>
      <c r="H30" s="21">
        <v>56000</v>
      </c>
      <c r="I30" s="22">
        <f>ROUND(H30*G30,2)</f>
        <v>56000</v>
      </c>
    </row>
    <row r="31" spans="2:9" x14ac:dyDescent="0.3">
      <c r="B31" s="18" t="s">
        <v>8</v>
      </c>
      <c r="D31" s="19" t="s">
        <v>64</v>
      </c>
      <c r="E31" s="20" t="s">
        <v>65</v>
      </c>
      <c r="F31" s="20" t="s">
        <v>14</v>
      </c>
      <c r="G31" s="21">
        <v>1</v>
      </c>
      <c r="H31" s="21">
        <v>338957.5</v>
      </c>
      <c r="I31" s="22">
        <f>ROUND(H31*G31,2)</f>
        <v>338957.5</v>
      </c>
    </row>
    <row r="32" spans="2:9" x14ac:dyDescent="0.3">
      <c r="B32" s="8" t="s">
        <v>7</v>
      </c>
      <c r="D32" s="23" t="s">
        <v>66</v>
      </c>
      <c r="E32" s="24" t="s">
        <v>67</v>
      </c>
      <c r="F32" s="16"/>
      <c r="G32" s="16"/>
      <c r="H32" s="16"/>
      <c r="I32" s="25">
        <f>SUM(I33:I34)</f>
        <v>481941.92</v>
      </c>
    </row>
    <row r="33" spans="2:11" x14ac:dyDescent="0.3">
      <c r="B33" s="18" t="s">
        <v>8</v>
      </c>
      <c r="D33" s="19" t="s">
        <v>68</v>
      </c>
      <c r="E33" s="20" t="s">
        <v>69</v>
      </c>
      <c r="F33" s="20" t="s">
        <v>14</v>
      </c>
      <c r="G33" s="21">
        <v>1</v>
      </c>
      <c r="H33" s="21">
        <v>281941.92</v>
      </c>
      <c r="I33" s="22">
        <f>ROUND(H33*G33,2)</f>
        <v>281941.92</v>
      </c>
    </row>
    <row r="34" spans="2:11" x14ac:dyDescent="0.3">
      <c r="B34" s="18" t="s">
        <v>8</v>
      </c>
      <c r="D34" s="19" t="s">
        <v>70</v>
      </c>
      <c r="E34" s="20" t="s">
        <v>71</v>
      </c>
      <c r="F34" s="20" t="s">
        <v>14</v>
      </c>
      <c r="G34" s="21">
        <v>1</v>
      </c>
      <c r="H34" s="21">
        <v>200000</v>
      </c>
      <c r="I34" s="22">
        <f>ROUND(H34*G34,2)</f>
        <v>200000</v>
      </c>
    </row>
    <row r="35" spans="2:11" ht="27" x14ac:dyDescent="0.3">
      <c r="B35" s="18"/>
      <c r="D35" s="23" t="s">
        <v>76</v>
      </c>
      <c r="E35" s="46" t="s">
        <v>77</v>
      </c>
      <c r="F35" s="16"/>
      <c r="G35" s="21"/>
      <c r="H35" s="16"/>
      <c r="I35" s="25">
        <f>SUM(I36)</f>
        <v>2368021.52</v>
      </c>
    </row>
    <row r="36" spans="2:11" ht="27.6" thickBot="1" x14ac:dyDescent="0.35">
      <c r="B36" s="18"/>
      <c r="D36" s="29">
        <v>7.1</v>
      </c>
      <c r="E36" s="30" t="s">
        <v>78</v>
      </c>
      <c r="F36" s="31" t="s">
        <v>14</v>
      </c>
      <c r="G36" s="32">
        <v>1</v>
      </c>
      <c r="H36" s="32">
        <v>2368021.52</v>
      </c>
      <c r="I36" s="33">
        <f>ROUND(H36*G36,2)</f>
        <v>2368021.52</v>
      </c>
    </row>
    <row r="37" spans="2:11" x14ac:dyDescent="0.3">
      <c r="D37" s="34"/>
      <c r="E37" s="35" t="s">
        <v>72</v>
      </c>
      <c r="F37" s="35"/>
      <c r="G37" s="35"/>
      <c r="H37" s="35"/>
      <c r="I37" s="36">
        <f>+I32+I26+I24+I16+I7+I3+I35</f>
        <v>29050619.09</v>
      </c>
      <c r="K37" s="37"/>
    </row>
    <row r="38" spans="2:11" x14ac:dyDescent="0.3">
      <c r="D38" s="38"/>
      <c r="E38" s="39" t="s">
        <v>73</v>
      </c>
      <c r="F38" s="39"/>
      <c r="G38" s="39"/>
      <c r="H38" s="40">
        <v>0</v>
      </c>
      <c r="I38" s="41">
        <f>ROUND(I37*H38,2)</f>
        <v>0</v>
      </c>
      <c r="K38" s="37"/>
    </row>
    <row r="39" spans="2:11" x14ac:dyDescent="0.3">
      <c r="D39" s="38"/>
      <c r="E39" s="39" t="s">
        <v>74</v>
      </c>
      <c r="F39" s="39"/>
      <c r="G39" s="39"/>
      <c r="H39" s="42">
        <v>0</v>
      </c>
      <c r="I39" s="41">
        <f>ROUND(I37*H39,2)</f>
        <v>0</v>
      </c>
      <c r="K39" s="37"/>
    </row>
    <row r="40" spans="2:11" ht="14.4" thickBot="1" x14ac:dyDescent="0.35">
      <c r="D40" s="43"/>
      <c r="E40" s="44" t="s">
        <v>75</v>
      </c>
      <c r="F40" s="44"/>
      <c r="G40" s="44"/>
      <c r="H40" s="44"/>
      <c r="I40" s="45">
        <f>SUM(I37:I39)</f>
        <v>29050619.09</v>
      </c>
    </row>
  </sheetData>
  <autoFilter ref="D2:I36" xr:uid="{B3620597-1124-49CD-A832-82E26B76B864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Ppto _CÑ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Carranza Simon</dc:creator>
  <cp:lastModifiedBy>Fernando Manuel Ramos Pilco</cp:lastModifiedBy>
  <cp:lastPrinted>2024-11-21T00:59:44Z</cp:lastPrinted>
  <dcterms:created xsi:type="dcterms:W3CDTF">2024-04-04T14:50:25Z</dcterms:created>
  <dcterms:modified xsi:type="dcterms:W3CDTF">2024-11-22T14:12:47Z</dcterms:modified>
</cp:coreProperties>
</file>