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D0CEF6D2-3162-4E83-851A-43EAF148A1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ñete" sheetId="1" r:id="rId1"/>
  </sheets>
  <definedNames>
    <definedName name="_ftn1" localSheetId="0">Cañete!#REF!</definedName>
    <definedName name="_ftnref1" localSheetId="0">Cañete!#REF!</definedName>
    <definedName name="_xlnm.Print_Area" localSheetId="0">Cañete!$A$1:$I$51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41" i="1" l="1"/>
  <c r="H27" i="1" l="1"/>
  <c r="H25" i="1"/>
  <c r="H23" i="1"/>
  <c r="H22" i="1"/>
  <c r="H18" i="1"/>
  <c r="H19" i="1"/>
  <c r="H20" i="1"/>
  <c r="H17" i="1"/>
  <c r="H45" i="1" l="1"/>
  <c r="H46" i="1" s="1"/>
  <c r="H47" i="1" s="1"/>
  <c r="H48" i="1" s="1"/>
  <c r="H49" i="1" s="1"/>
  <c r="G56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</author>
  </authors>
  <commentList>
    <comment ref="M43" authorId="0" shapeId="0" xr:uid="{3BCC8EA8-C351-4C95-A4D1-16ED62CA4EC8}">
      <text>
        <r>
          <rPr>
            <b/>
            <sz val="9"/>
            <color indexed="81"/>
            <rFont val="Tahoma"/>
            <charset val="1"/>
          </rPr>
          <t>Usuario:</t>
        </r>
        <r>
          <rPr>
            <sz val="9"/>
            <color indexed="81"/>
            <rFont val="Tahoma"/>
            <charset val="1"/>
          </rPr>
          <t xml:space="preserve">
En los 18 meses </t>
        </r>
      </text>
    </comment>
  </commentList>
</comments>
</file>

<file path=xl/sharedStrings.xml><?xml version="1.0" encoding="utf-8"?>
<sst xmlns="http://schemas.openxmlformats.org/spreadsheetml/2006/main" count="106" uniqueCount="76">
  <si>
    <t>DESCRIPCIÓN</t>
  </si>
  <si>
    <t>Cantidad</t>
  </si>
  <si>
    <t>Profesionales</t>
  </si>
  <si>
    <t xml:space="preserve">Alimentación y viáticos </t>
  </si>
  <si>
    <t xml:space="preserve">Comunicaciones (Internet, celular, radio, etc.) </t>
  </si>
  <si>
    <t>Laptop</t>
  </si>
  <si>
    <t xml:space="preserve">Impresora multifuncional (incluye tinta) </t>
  </si>
  <si>
    <t xml:space="preserve">Protocolos sanitarios </t>
  </si>
  <si>
    <t xml:space="preserve">Otros Gastos </t>
  </si>
  <si>
    <t xml:space="preserve">Materiales para señalética y delimitación </t>
  </si>
  <si>
    <t xml:space="preserve">Sub Total 1 </t>
  </si>
  <si>
    <t xml:space="preserve">Utilidad </t>
  </si>
  <si>
    <t>Gastos Administrativos, Seguros y Polizas</t>
  </si>
  <si>
    <t xml:space="preserve">Sub Total 2 </t>
  </si>
  <si>
    <t>TOTAL</t>
  </si>
  <si>
    <t xml:space="preserve">AVP3 </t>
  </si>
  <si>
    <t>Turno diurno</t>
  </si>
  <si>
    <t>Turno nocturno</t>
  </si>
  <si>
    <t>Oficial Superior PNP(R)2</t>
  </si>
  <si>
    <t>Transporte de personal propio</t>
  </si>
  <si>
    <t>Conductor 1</t>
  </si>
  <si>
    <t>Conductor 2</t>
  </si>
  <si>
    <t>Alimentación</t>
  </si>
  <si>
    <t xml:space="preserve">Hospedaje </t>
  </si>
  <si>
    <t>Exámenes descarte COVID-19</t>
  </si>
  <si>
    <t xml:space="preserve">Implementos de protección contra COVID-19                                                                 </t>
  </si>
  <si>
    <t xml:space="preserve">Equipo de Protección y Seguridad (EPP)                                     </t>
  </si>
  <si>
    <t>Alquiler de vehículo (24 horas)</t>
  </si>
  <si>
    <t>Casetas de seguridad</t>
  </si>
  <si>
    <t xml:space="preserve">Tiempo </t>
  </si>
  <si>
    <t>Unidad de medida</t>
  </si>
  <si>
    <t>mes</t>
  </si>
  <si>
    <t>Glb</t>
  </si>
  <si>
    <t>-</t>
  </si>
  <si>
    <t xml:space="preserve">Precio Unitario </t>
  </si>
  <si>
    <t>Alquileres y bienes</t>
  </si>
  <si>
    <t>Sistema interconectado de cámaras</t>
  </si>
  <si>
    <t>Sistema Digital de control de Rondas (Check Point)</t>
  </si>
  <si>
    <t>Detectores de metal manual</t>
  </si>
  <si>
    <t>Linternas de alta potencia</t>
  </si>
  <si>
    <t>Chalecos Antibalas</t>
  </si>
  <si>
    <t>Precio Total (S/)</t>
  </si>
  <si>
    <t>SERVICIO DE SEGURIDAD PATRIMONIAL - RÍO CAÑETE</t>
  </si>
  <si>
    <t>PROYECTO :"PAQUETE 5: SOLUCIONES INTEGRALES DE LOS RIOS HUAURA Y CAÑETE"</t>
  </si>
  <si>
    <t>SEGURIDAD PATRIMONIAL</t>
  </si>
  <si>
    <t>Licitación:</t>
  </si>
  <si>
    <t>Proveedor:</t>
  </si>
  <si>
    <t>RUC:</t>
  </si>
  <si>
    <t>Representante Legal:</t>
  </si>
  <si>
    <t>Correo electrónico:</t>
  </si>
  <si>
    <t>Celular:</t>
  </si>
  <si>
    <t>Fecha de emisión:</t>
  </si>
  <si>
    <t>Validez de la oferta:</t>
  </si>
  <si>
    <t>Seguridad L1</t>
  </si>
  <si>
    <t>Valorización</t>
  </si>
  <si>
    <t>Forma de pago</t>
  </si>
  <si>
    <t>Carta de aceptación de los términos de Referencia</t>
  </si>
  <si>
    <t>Exclusiones</t>
  </si>
  <si>
    <t>Tiempo de instalación</t>
  </si>
  <si>
    <t>El precio unitario indicado en las castillas de color anaranjado debe de reflejar el monto total por 18 meses.</t>
  </si>
  <si>
    <t>El precio unitario indicado en las casillas de color verde deben de estar contemplados mensualmente</t>
  </si>
  <si>
    <t>El precio total indicado en las casillas de color celeste debe ser resultado de la multipliación de precio unitario x tiempo x cantidad</t>
  </si>
  <si>
    <t>A% y B%</t>
  </si>
  <si>
    <t>Detallar el porcentaje considerado</t>
  </si>
  <si>
    <t>COMPAÑÍA DE SEGURIDAD Y PROTECCION AMUTSEP S.A.C.</t>
  </si>
  <si>
    <t>NELSON SANTA CRUZ JARA</t>
  </si>
  <si>
    <t>gerentegeneral@comseproa.com</t>
  </si>
  <si>
    <t>962 339 890</t>
  </si>
  <si>
    <t>29.03.2022</t>
  </si>
  <si>
    <t>29.04.2022</t>
  </si>
  <si>
    <t>A 9%</t>
  </si>
  <si>
    <t>B 2%</t>
  </si>
  <si>
    <t>CREDITO A 30 DIAS</t>
  </si>
  <si>
    <t>ACEPTADO</t>
  </si>
  <si>
    <t>30 DÍAS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</si>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</sst>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S/.&quot;* #,##0.00_ ;_ &quot;S/.&quot;* \-#,##0.00_ ;_ &quot;S/.&quot;* &quot;-&quot;??_ ;_ @_ "/>
    <numFmt numFmtId="165" formatCode="_-[$S/-280A]\ * #,##0.00_-;\-[$S/-280A]\ * #,##0.00_-;_-[$S/-280A]\ * &quot;-&quot;??_-;_-@_-"/>
  </numFmts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Arial"/>
      <family val="2"/>
    </font>
    <font>
      <sz val="11"/>
      <color theme="1"/>
      <name val="Arial"/>
      <family val="2"/>
    </font>
    <font>
      <b/>
      <sz val="12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10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72">
    <xf numFmtId="0" fontId="0" fillId="0" borderId="0" xfId="0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6" xfId="0" applyFill="1" applyBorder="1" applyAlignment="1">
      <alignment vertical="center"/>
    </xf>
    <xf numFmtId="0" fontId="0" fillId="4" borderId="2" xfId="0" applyFill="1" applyBorder="1" applyAlignment="1">
      <alignment horizontal="center" vertical="center"/>
    </xf>
    <xf numFmtId="165" fontId="0" fillId="4" borderId="3" xfId="0" applyNumberFormat="1" applyFill="1" applyBorder="1" applyAlignment="1">
      <alignment vertical="center"/>
    </xf>
    <xf numFmtId="165" fontId="2" fillId="2" borderId="4" xfId="0" applyNumberFormat="1" applyFont="1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4" borderId="2" xfId="0" applyFill="1" applyBorder="1" applyAlignment="1">
      <alignment vertical="center" wrapText="1"/>
    </xf>
    <xf numFmtId="165" fontId="0" fillId="4" borderId="9" xfId="0" applyNumberForma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/>
    </xf>
    <xf numFmtId="0" fontId="0" fillId="4" borderId="8" xfId="0" applyFill="1" applyBorder="1" applyAlignment="1">
      <alignment vertical="center"/>
    </xf>
    <xf numFmtId="0" fontId="0" fillId="4" borderId="8" xfId="0" applyFill="1" applyBorder="1" applyAlignment="1">
      <alignment horizontal="center" vertical="center"/>
    </xf>
    <xf numFmtId="165" fontId="2" fillId="4" borderId="12" xfId="0" applyNumberFormat="1" applyFont="1" applyFill="1" applyBorder="1" applyAlignment="1">
      <alignment vertical="center"/>
    </xf>
    <xf numFmtId="165" fontId="3" fillId="3" borderId="3" xfId="0" applyNumberFormat="1" applyFont="1" applyFill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9" fillId="4" borderId="8" xfId="0" applyFont="1" applyFill="1" applyBorder="1" applyAlignment="1">
      <alignment horizontal="right" vertical="center"/>
    </xf>
    <xf numFmtId="165" fontId="0" fillId="7" borderId="2" xfId="0" applyNumberFormat="1" applyFill="1" applyBorder="1" applyAlignment="1">
      <alignment vertical="center"/>
    </xf>
    <xf numFmtId="165" fontId="0" fillId="8" borderId="3" xfId="0" applyNumberFormat="1" applyFill="1" applyBorder="1" applyAlignment="1">
      <alignment vertical="center"/>
    </xf>
    <xf numFmtId="165" fontId="0" fillId="9" borderId="2" xfId="0" applyNumberFormat="1" applyFill="1" applyBorder="1" applyAlignment="1">
      <alignment vertical="center"/>
    </xf>
    <xf numFmtId="165" fontId="0" fillId="9" borderId="8" xfId="0" applyNumberFormat="1" applyFill="1" applyBorder="1" applyAlignment="1">
      <alignment vertical="center"/>
    </xf>
    <xf numFmtId="0" fontId="0" fillId="7" borderId="2" xfId="0" applyFill="1" applyBorder="1" applyAlignment="1"/>
    <xf numFmtId="0" fontId="0" fillId="8" borderId="2" xfId="0" applyFill="1" applyBorder="1" applyAlignment="1"/>
    <xf numFmtId="0" fontId="0" fillId="9" borderId="2" xfId="0" applyFill="1" applyBorder="1" applyAlignment="1"/>
    <xf numFmtId="0" fontId="6" fillId="0" borderId="2" xfId="0" applyFont="1" applyFill="1" applyBorder="1" applyAlignment="1">
      <alignment horizontal="center" vertical="center"/>
    </xf>
    <xf numFmtId="164" fontId="3" fillId="3" borderId="7" xfId="0" applyNumberFormat="1" applyFont="1" applyFill="1" applyBorder="1" applyAlignment="1">
      <alignment vertical="center"/>
    </xf>
    <xf numFmtId="9" fontId="9" fillId="4" borderId="2" xfId="0" applyNumberFormat="1" applyFont="1" applyFill="1" applyBorder="1" applyAlignment="1">
      <alignment horizontal="right" vertical="center"/>
    </xf>
    <xf numFmtId="165" fontId="0" fillId="0" borderId="3" xfId="0" applyNumberFormat="1" applyFill="1" applyBorder="1" applyAlignment="1">
      <alignment vertical="center"/>
    </xf>
    <xf numFmtId="0" fontId="0" fillId="0" borderId="2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left"/>
    </xf>
    <xf numFmtId="0" fontId="8" fillId="6" borderId="16" xfId="0" applyFont="1" applyFill="1" applyBorder="1" applyAlignment="1">
      <alignment horizontal="right" vertical="center"/>
    </xf>
    <xf numFmtId="0" fontId="8" fillId="6" borderId="17" xfId="0" applyFont="1" applyFill="1" applyBorder="1" applyAlignment="1">
      <alignment horizontal="right" vertical="center"/>
    </xf>
    <xf numFmtId="0" fontId="8" fillId="6" borderId="18" xfId="0" applyFont="1" applyFill="1" applyBorder="1" applyAlignment="1">
      <alignment horizontal="right" vertical="center"/>
    </xf>
    <xf numFmtId="4" fontId="7" fillId="4" borderId="16" xfId="0" applyNumberFormat="1" applyFont="1" applyFill="1" applyBorder="1" applyAlignment="1">
      <alignment horizontal="center" vertical="center" wrapText="1"/>
    </xf>
    <xf numFmtId="4" fontId="7" fillId="4" borderId="18" xfId="0" applyNumberFormat="1" applyFont="1" applyFill="1" applyBorder="1" applyAlignment="1">
      <alignment horizontal="center" vertical="center" wrapText="1"/>
    </xf>
    <xf numFmtId="4" fontId="7" fillId="4" borderId="18" xfId="0" applyNumberFormat="1" applyFont="1" applyFill="1" applyBorder="1" applyAlignment="1">
      <alignment horizontal="center" vertical="center"/>
    </xf>
    <xf numFmtId="4" fontId="11" fillId="4" borderId="16" xfId="0" applyNumberFormat="1" applyFont="1" applyFill="1" applyBorder="1" applyAlignment="1">
      <alignment horizontal="center" vertical="center"/>
    </xf>
    <xf numFmtId="4" fontId="11" fillId="4" borderId="18" xfId="0" applyNumberFormat="1" applyFont="1" applyFill="1" applyBorder="1" applyAlignment="1">
      <alignment horizontal="center" vertical="center"/>
    </xf>
    <xf numFmtId="4" fontId="7" fillId="4" borderId="16" xfId="0" applyNumberFormat="1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4" fillId="4" borderId="23" xfId="0" applyFont="1" applyFill="1" applyBorder="1" applyAlignment="1">
      <alignment horizontal="center" vertical="center"/>
    </xf>
    <xf numFmtId="0" fontId="4" fillId="4" borderId="24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10" fillId="0" borderId="2" xfId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5" fontId="0" fillId="0" borderId="0" xfId="0" applyNumberFormat="1"/>
    <xf numFmtId="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100965</xdr:colOff>
      <xdr:row>5</xdr:row>
      <xdr:rowOff>128904</xdr:rowOff>
    </xdr:from>
    <xdr:to>
      <xdr:col>1</xdr:col>
      <xdr:colOff>1241713</xdr:colOff>
      <xdr:row>8</xdr:row>
      <xdr:rowOff>116417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29B90FC-CA10-4807-9023-470535D9F4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8465" y="1049654"/>
          <a:ext cx="1140748" cy="590763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19</xdr:row>
      <xdr:rowOff>0</xdr:rowOff>
    </xdr:from>
    <xdr:to>
      <xdr:col>14</xdr:col>
      <xdr:colOff>304800</xdr:colOff>
      <xdr:row>20</xdr:row>
      <xdr:rowOff>95250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AB443FD2-852B-4E5E-ADCB-565F9AD3651B}"/>
            </a:ext>
          </a:extLst>
        </xdr:cNvPr>
        <xdr:cNvSpPr>
          <a:spLocks noChangeAspect="1" noChangeArrowheads="1"/>
        </xdr:cNvSpPr>
      </xdr:nvSpPr>
      <xdr:spPr bwMode="auto">
        <a:xfrm>
          <a:off x="14506575" y="3971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21</xdr:row>
      <xdr:rowOff>0</xdr:rowOff>
    </xdr:from>
    <xdr:to>
      <xdr:col>14</xdr:col>
      <xdr:colOff>304800</xdr:colOff>
      <xdr:row>22</xdr:row>
      <xdr:rowOff>95250</xdr:rowOff>
    </xdr:to>
    <xdr:sp macro="" textlink="">
      <xdr:nvSpPr>
        <xdr:cNvPr id="1027" name="AutoShape 3">
          <a:extLst>
            <a:ext uri="{FF2B5EF4-FFF2-40B4-BE49-F238E27FC236}">
              <a16:creationId xmlns:a16="http://schemas.microsoft.com/office/drawing/2014/main" id="{62D2A4A9-63FE-4F67-91E5-E485DB5FD1B7}"/>
            </a:ext>
          </a:extLst>
        </xdr:cNvPr>
        <xdr:cNvSpPr>
          <a:spLocks noChangeAspect="1" noChangeArrowheads="1"/>
        </xdr:cNvSpPr>
      </xdr:nvSpPr>
      <xdr:spPr bwMode="auto">
        <a:xfrm>
          <a:off x="14506575" y="4391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2107407</xdr:colOff>
      <xdr:row>61</xdr:row>
      <xdr:rowOff>47625</xdr:rowOff>
    </xdr:from>
    <xdr:to>
      <xdr:col>3</xdr:col>
      <xdr:colOff>318520</xdr:colOff>
      <xdr:row>64</xdr:row>
      <xdr:rowOff>104067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4948C6C-71E2-49FA-A186-F4D58F36BF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67188" y="13632656"/>
          <a:ext cx="1140051" cy="6279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erentegeneral@comseproa.com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M60"/>
  <sheetViews>
    <sheetView tabSelected="1" topLeftCell="A13" zoomScale="80" zoomScaleNormal="80" workbookViewId="0">
      <selection activeCell="H45" sqref="H45"/>
    </sheetView>
  </sheetViews>
  <sheetFormatPr baseColWidth="10" defaultRowHeight="15" x14ac:dyDescent="0.25"/>
  <cols>
    <col min="2" max="2" width="19.42578125" customWidth="1"/>
    <col min="3" max="3" width="44" customWidth="1"/>
    <col min="4" max="4" width="12" customWidth="1"/>
    <col min="5" max="6" width="12.28515625" customWidth="1"/>
    <col min="7" max="7" width="20.140625" customWidth="1"/>
    <col min="8" max="8" width="16.5703125" customWidth="1"/>
    <col min="9" max="9" width="13.7109375" bestFit="1" customWidth="1"/>
    <col min="10" max="10" width="12.28515625" bestFit="1" customWidth="1"/>
  </cols>
  <sheetData>
    <row r="3" spans="2:8" x14ac:dyDescent="0.25">
      <c r="B3" s="67"/>
      <c r="C3" s="69" t="s">
        <v>43</v>
      </c>
      <c r="D3" s="69"/>
      <c r="E3" s="69"/>
      <c r="F3" s="69"/>
      <c r="G3" s="69"/>
      <c r="H3" s="69"/>
    </row>
    <row r="4" spans="2:8" x14ac:dyDescent="0.25">
      <c r="B4" s="67"/>
      <c r="C4" s="69"/>
      <c r="D4" s="69"/>
      <c r="E4" s="69"/>
      <c r="F4" s="69"/>
      <c r="G4" s="69"/>
      <c r="H4" s="69"/>
    </row>
    <row r="5" spans="2:8" ht="15.75" x14ac:dyDescent="0.25">
      <c r="B5" s="67"/>
      <c r="C5" s="21" t="s">
        <v>45</v>
      </c>
      <c r="D5" s="67" t="s">
        <v>44</v>
      </c>
      <c r="E5" s="67"/>
      <c r="F5" s="67"/>
      <c r="G5" s="67"/>
      <c r="H5" s="67"/>
    </row>
    <row r="6" spans="2:8" ht="15.75" x14ac:dyDescent="0.25">
      <c r="B6" s="67"/>
      <c r="C6" s="21" t="s">
        <v>46</v>
      </c>
      <c r="D6" s="67" t="s">
        <v>64</v>
      </c>
      <c r="E6" s="67"/>
      <c r="F6" s="67"/>
      <c r="G6" s="67"/>
      <c r="H6" s="67"/>
    </row>
    <row r="7" spans="2:8" ht="15.75" x14ac:dyDescent="0.25">
      <c r="B7" s="67"/>
      <c r="C7" s="21" t="s">
        <v>47</v>
      </c>
      <c r="D7" s="67">
        <v>20487753573</v>
      </c>
      <c r="E7" s="67"/>
      <c r="F7" s="67"/>
      <c r="G7" s="67"/>
      <c r="H7" s="67"/>
    </row>
    <row r="8" spans="2:8" ht="15.75" x14ac:dyDescent="0.25">
      <c r="B8" s="67"/>
      <c r="C8" s="21" t="s">
        <v>48</v>
      </c>
      <c r="D8" s="67" t="s">
        <v>65</v>
      </c>
      <c r="E8" s="67"/>
      <c r="F8" s="67"/>
      <c r="G8" s="67"/>
      <c r="H8" s="67"/>
    </row>
    <row r="9" spans="2:8" ht="15.75" x14ac:dyDescent="0.25">
      <c r="B9" s="67"/>
      <c r="C9" s="21" t="s">
        <v>49</v>
      </c>
      <c r="D9" s="68" t="s">
        <v>66</v>
      </c>
      <c r="E9" s="67"/>
      <c r="F9" s="67"/>
      <c r="G9" s="67"/>
      <c r="H9" s="67"/>
    </row>
    <row r="10" spans="2:8" ht="15.75" x14ac:dyDescent="0.25">
      <c r="B10" s="67"/>
      <c r="C10" s="21" t="s">
        <v>50</v>
      </c>
      <c r="D10" s="67" t="s">
        <v>67</v>
      </c>
      <c r="E10" s="67"/>
      <c r="F10" s="67"/>
      <c r="G10" s="67"/>
      <c r="H10" s="67"/>
    </row>
    <row r="11" spans="2:8" ht="15.75" x14ac:dyDescent="0.25">
      <c r="B11" s="67"/>
      <c r="C11" s="21" t="s">
        <v>51</v>
      </c>
      <c r="D11" s="67" t="s">
        <v>68</v>
      </c>
      <c r="E11" s="67"/>
      <c r="F11" s="67"/>
      <c r="G11" s="67"/>
      <c r="H11" s="67"/>
    </row>
    <row r="12" spans="2:8" ht="15.75" x14ac:dyDescent="0.25">
      <c r="B12" s="67"/>
      <c r="C12" s="21" t="s">
        <v>52</v>
      </c>
      <c r="D12" s="67" t="s">
        <v>69</v>
      </c>
      <c r="E12" s="67"/>
      <c r="F12" s="67"/>
      <c r="G12" s="67"/>
      <c r="H12" s="67"/>
    </row>
    <row r="13" spans="2:8" x14ac:dyDescent="0.25">
      <c r="B13" s="47" t="s">
        <v>42</v>
      </c>
      <c r="C13" s="48"/>
      <c r="D13" s="48"/>
      <c r="E13" s="48"/>
      <c r="F13" s="48"/>
      <c r="G13" s="48"/>
      <c r="H13" s="49"/>
    </row>
    <row r="14" spans="2:8" ht="34.15" customHeight="1" x14ac:dyDescent="0.25">
      <c r="B14" s="50" t="s">
        <v>0</v>
      </c>
      <c r="C14" s="51"/>
      <c r="D14" s="1" t="s">
        <v>1</v>
      </c>
      <c r="E14" s="15" t="s">
        <v>30</v>
      </c>
      <c r="F14" s="15" t="s">
        <v>29</v>
      </c>
      <c r="G14" s="15" t="s">
        <v>34</v>
      </c>
      <c r="H14" s="2" t="s">
        <v>41</v>
      </c>
    </row>
    <row r="15" spans="2:8" ht="14.45" x14ac:dyDescent="0.3">
      <c r="B15" s="3">
        <v>1</v>
      </c>
      <c r="C15" s="4" t="s">
        <v>2</v>
      </c>
      <c r="D15" s="5"/>
      <c r="E15" s="5"/>
      <c r="F15" s="5"/>
      <c r="G15" s="4"/>
      <c r="H15" s="6"/>
    </row>
    <row r="16" spans="2:8" ht="14.45" x14ac:dyDescent="0.3">
      <c r="B16" s="58" t="s">
        <v>16</v>
      </c>
      <c r="C16" s="59"/>
      <c r="D16" s="59"/>
      <c r="E16" s="59"/>
      <c r="F16" s="59"/>
      <c r="G16" s="59"/>
      <c r="H16" s="60"/>
    </row>
    <row r="17" spans="2:9" ht="16.899999999999999" customHeight="1" x14ac:dyDescent="0.25">
      <c r="B17" s="7"/>
      <c r="C17" s="8" t="s">
        <v>15</v>
      </c>
      <c r="D17" s="9">
        <v>5</v>
      </c>
      <c r="E17" s="9" t="s">
        <v>31</v>
      </c>
      <c r="F17" s="9">
        <v>18</v>
      </c>
      <c r="G17" s="23">
        <v>3657.98</v>
      </c>
      <c r="H17" s="24">
        <f>+D17*F17*G17</f>
        <v>329218.2</v>
      </c>
    </row>
    <row r="18" spans="2:9" ht="16.899999999999999" customHeight="1" x14ac:dyDescent="0.25">
      <c r="B18" s="7"/>
      <c r="C18" s="8" t="s">
        <v>18</v>
      </c>
      <c r="D18" s="9">
        <v>1</v>
      </c>
      <c r="E18" s="9" t="s">
        <v>31</v>
      </c>
      <c r="F18" s="9">
        <v>18</v>
      </c>
      <c r="G18" s="23">
        <v>4473.2</v>
      </c>
      <c r="H18" s="24">
        <f t="shared" ref="H18:H20" si="0">+D18*F18*G18</f>
        <v>80517.599999999991</v>
      </c>
    </row>
    <row r="19" spans="2:9" ht="16.899999999999999" customHeight="1" x14ac:dyDescent="0.25">
      <c r="B19" s="7"/>
      <c r="C19" s="8" t="s">
        <v>53</v>
      </c>
      <c r="D19" s="9">
        <v>8</v>
      </c>
      <c r="E19" s="9" t="s">
        <v>31</v>
      </c>
      <c r="F19" s="9">
        <v>18</v>
      </c>
      <c r="G19" s="23">
        <v>4473.2</v>
      </c>
      <c r="H19" s="24">
        <f t="shared" si="0"/>
        <v>644140.79999999993</v>
      </c>
    </row>
    <row r="20" spans="2:9" ht="16.899999999999999" customHeight="1" x14ac:dyDescent="0.25">
      <c r="B20" s="7"/>
      <c r="C20" s="8" t="s">
        <v>20</v>
      </c>
      <c r="D20" s="9">
        <v>1</v>
      </c>
      <c r="E20" s="9" t="s">
        <v>31</v>
      </c>
      <c r="F20" s="9">
        <v>18</v>
      </c>
      <c r="G20" s="23">
        <v>4473.2</v>
      </c>
      <c r="H20" s="24">
        <f t="shared" si="0"/>
        <v>80517.599999999991</v>
      </c>
    </row>
    <row r="21" spans="2:9" ht="16.899999999999999" customHeight="1" x14ac:dyDescent="0.25">
      <c r="B21" s="58" t="s">
        <v>17</v>
      </c>
      <c r="C21" s="59"/>
      <c r="D21" s="59"/>
      <c r="E21" s="59"/>
      <c r="F21" s="59"/>
      <c r="G21" s="59"/>
      <c r="H21" s="60"/>
    </row>
    <row r="22" spans="2:9" ht="16.899999999999999" customHeight="1" x14ac:dyDescent="0.25">
      <c r="B22" s="7"/>
      <c r="C22" s="8" t="s">
        <v>53</v>
      </c>
      <c r="D22" s="9">
        <v>18</v>
      </c>
      <c r="E22" s="9" t="s">
        <v>31</v>
      </c>
      <c r="F22" s="9">
        <v>18</v>
      </c>
      <c r="G22" s="23">
        <v>5626.03</v>
      </c>
      <c r="H22" s="24">
        <f>+D22*F22*G22</f>
        <v>1822833.72</v>
      </c>
    </row>
    <row r="23" spans="2:9" ht="16.899999999999999" customHeight="1" x14ac:dyDescent="0.25">
      <c r="B23" s="7"/>
      <c r="C23" s="8" t="s">
        <v>21</v>
      </c>
      <c r="D23" s="9">
        <v>1</v>
      </c>
      <c r="E23" s="9" t="s">
        <v>31</v>
      </c>
      <c r="F23" s="9">
        <v>18</v>
      </c>
      <c r="G23" s="23">
        <v>5626.03</v>
      </c>
      <c r="H23" s="24">
        <f>+D23*F23*G23</f>
        <v>101268.54</v>
      </c>
    </row>
    <row r="24" spans="2:9" ht="16.899999999999999" customHeight="1" x14ac:dyDescent="0.3">
      <c r="B24" s="3">
        <v>2</v>
      </c>
      <c r="C24" s="4" t="s">
        <v>19</v>
      </c>
      <c r="D24" s="5"/>
      <c r="E24" s="5"/>
      <c r="F24" s="5"/>
      <c r="G24" s="11"/>
      <c r="H24" s="6"/>
    </row>
    <row r="25" spans="2:9" ht="16.899999999999999" customHeight="1" x14ac:dyDescent="0.25">
      <c r="B25" s="7"/>
      <c r="C25" s="8" t="s">
        <v>27</v>
      </c>
      <c r="D25" s="9">
        <v>1</v>
      </c>
      <c r="E25" s="9" t="s">
        <v>31</v>
      </c>
      <c r="F25" s="9">
        <v>18</v>
      </c>
      <c r="G25" s="23">
        <v>5900</v>
      </c>
      <c r="H25" s="24">
        <f>+D25*F25*G25</f>
        <v>106200</v>
      </c>
    </row>
    <row r="26" spans="2:9" ht="16.899999999999999" customHeight="1" x14ac:dyDescent="0.3">
      <c r="B26" s="3">
        <v>3</v>
      </c>
      <c r="C26" s="4" t="s">
        <v>35</v>
      </c>
      <c r="D26" s="5"/>
      <c r="E26" s="5"/>
      <c r="F26" s="5"/>
      <c r="G26" s="11"/>
      <c r="H26" s="6"/>
    </row>
    <row r="27" spans="2:9" ht="16.899999999999999" customHeight="1" x14ac:dyDescent="0.3">
      <c r="B27" s="7"/>
      <c r="C27" s="12" t="s">
        <v>28</v>
      </c>
      <c r="D27" s="9">
        <v>12</v>
      </c>
      <c r="E27" s="9" t="s">
        <v>32</v>
      </c>
      <c r="F27" s="9" t="s">
        <v>33</v>
      </c>
      <c r="G27" s="25">
        <v>350</v>
      </c>
      <c r="H27" s="10">
        <f>+D27*G27</f>
        <v>4200</v>
      </c>
    </row>
    <row r="28" spans="2:9" ht="16.899999999999999" customHeight="1" x14ac:dyDescent="0.3">
      <c r="B28" s="7"/>
      <c r="C28" s="12" t="s">
        <v>4</v>
      </c>
      <c r="D28" s="9">
        <v>1</v>
      </c>
      <c r="E28" s="9" t="s">
        <v>32</v>
      </c>
      <c r="F28" s="9" t="s">
        <v>33</v>
      </c>
      <c r="G28" s="25">
        <v>10800</v>
      </c>
      <c r="H28" s="10">
        <v>10800</v>
      </c>
      <c r="I28" s="70"/>
    </row>
    <row r="29" spans="2:9" ht="16.899999999999999" customHeight="1" x14ac:dyDescent="0.3">
      <c r="B29" s="7"/>
      <c r="C29" s="12" t="s">
        <v>5</v>
      </c>
      <c r="D29" s="9">
        <v>1</v>
      </c>
      <c r="E29" s="9" t="s">
        <v>32</v>
      </c>
      <c r="F29" s="9" t="s">
        <v>33</v>
      </c>
      <c r="G29" s="25">
        <v>3600</v>
      </c>
      <c r="H29" s="10">
        <v>3600</v>
      </c>
      <c r="I29" s="70"/>
    </row>
    <row r="30" spans="2:9" ht="16.899999999999999" customHeight="1" x14ac:dyDescent="0.3">
      <c r="B30" s="7"/>
      <c r="C30" s="12" t="s">
        <v>6</v>
      </c>
      <c r="D30" s="9">
        <v>1</v>
      </c>
      <c r="E30" s="9" t="s">
        <v>32</v>
      </c>
      <c r="F30" s="9" t="s">
        <v>33</v>
      </c>
      <c r="G30" s="25">
        <v>2160</v>
      </c>
      <c r="H30" s="10">
        <v>2160</v>
      </c>
      <c r="I30" s="70"/>
    </row>
    <row r="31" spans="2:9" ht="16.899999999999999" customHeight="1" x14ac:dyDescent="0.25">
      <c r="B31" s="3">
        <v>4</v>
      </c>
      <c r="C31" s="4" t="s">
        <v>3</v>
      </c>
      <c r="D31" s="5"/>
      <c r="E31" s="5"/>
      <c r="F31" s="5"/>
      <c r="G31" s="11"/>
      <c r="H31" s="6"/>
    </row>
    <row r="32" spans="2:9" ht="16.899999999999999" customHeight="1" x14ac:dyDescent="0.25">
      <c r="B32" s="7"/>
      <c r="C32" s="12" t="s">
        <v>22</v>
      </c>
      <c r="D32" s="9">
        <v>34</v>
      </c>
      <c r="E32" s="9" t="s">
        <v>32</v>
      </c>
      <c r="F32" s="9">
        <v>18</v>
      </c>
      <c r="G32" s="25">
        <v>367200</v>
      </c>
      <c r="H32" s="10">
        <v>367200</v>
      </c>
      <c r="I32" s="71"/>
    </row>
    <row r="33" spans="2:13" ht="16.899999999999999" customHeight="1" x14ac:dyDescent="0.3">
      <c r="B33" s="7"/>
      <c r="C33" s="12" t="s">
        <v>23</v>
      </c>
      <c r="D33" s="9">
        <v>34</v>
      </c>
      <c r="E33" s="9" t="s">
        <v>32</v>
      </c>
      <c r="F33" s="9">
        <v>18</v>
      </c>
      <c r="G33" s="25">
        <v>244800</v>
      </c>
      <c r="H33" s="10">
        <v>244800</v>
      </c>
      <c r="I33" s="71"/>
    </row>
    <row r="34" spans="2:13" ht="16.899999999999999" customHeight="1" x14ac:dyDescent="0.3">
      <c r="B34" s="3">
        <v>5</v>
      </c>
      <c r="C34" s="4" t="s">
        <v>7</v>
      </c>
      <c r="D34" s="5"/>
      <c r="E34" s="5"/>
      <c r="F34" s="5"/>
      <c r="G34" s="11"/>
      <c r="H34" s="6"/>
    </row>
    <row r="35" spans="2:13" ht="16.899999999999999" customHeight="1" x14ac:dyDescent="0.25">
      <c r="B35" s="7"/>
      <c r="C35" s="13" t="s">
        <v>24</v>
      </c>
      <c r="D35" s="9">
        <v>34</v>
      </c>
      <c r="E35" s="9" t="s">
        <v>32</v>
      </c>
      <c r="F35" s="9">
        <v>18</v>
      </c>
      <c r="G35" s="25">
        <v>183600</v>
      </c>
      <c r="H35" s="10">
        <v>183600</v>
      </c>
      <c r="I35" s="71"/>
    </row>
    <row r="36" spans="2:13" ht="16.899999999999999" customHeight="1" x14ac:dyDescent="0.25">
      <c r="B36" s="7"/>
      <c r="C36" s="13" t="s">
        <v>25</v>
      </c>
      <c r="D36" s="9">
        <v>34</v>
      </c>
      <c r="E36" s="9" t="s">
        <v>32</v>
      </c>
      <c r="F36" s="9">
        <v>18</v>
      </c>
      <c r="G36" s="25">
        <v>61200</v>
      </c>
      <c r="H36" s="10">
        <v>61200</v>
      </c>
      <c r="I36" s="71"/>
    </row>
    <row r="37" spans="2:13" ht="16.899999999999999" customHeight="1" x14ac:dyDescent="0.25">
      <c r="B37" s="3">
        <v>6</v>
      </c>
      <c r="C37" s="4" t="s">
        <v>8</v>
      </c>
      <c r="D37" s="5"/>
      <c r="E37" s="5"/>
      <c r="F37" s="5"/>
      <c r="G37" s="11"/>
      <c r="H37" s="6"/>
    </row>
    <row r="38" spans="2:13" ht="16.899999999999999" customHeight="1" x14ac:dyDescent="0.25">
      <c r="B38" s="7"/>
      <c r="C38" s="12" t="s">
        <v>9</v>
      </c>
      <c r="D38" s="9">
        <v>1</v>
      </c>
      <c r="E38" s="9" t="s">
        <v>32</v>
      </c>
      <c r="F38" s="9" t="s">
        <v>33</v>
      </c>
      <c r="G38" s="25">
        <v>1440</v>
      </c>
      <c r="H38" s="33">
        <v>1440</v>
      </c>
      <c r="I38" s="70"/>
    </row>
    <row r="39" spans="2:13" ht="16.899999999999999" customHeight="1" x14ac:dyDescent="0.25">
      <c r="B39" s="7"/>
      <c r="C39" s="13" t="s">
        <v>26</v>
      </c>
      <c r="D39" s="9">
        <v>1</v>
      </c>
      <c r="E39" s="9" t="s">
        <v>32</v>
      </c>
      <c r="F39" s="9" t="s">
        <v>33</v>
      </c>
      <c r="G39" s="25">
        <v>900</v>
      </c>
      <c r="H39" s="33">
        <v>900</v>
      </c>
      <c r="I39" s="70"/>
    </row>
    <row r="40" spans="2:13" ht="16.899999999999999" customHeight="1" x14ac:dyDescent="0.25">
      <c r="B40" s="7"/>
      <c r="C40" s="12" t="s">
        <v>36</v>
      </c>
      <c r="D40" s="9">
        <v>1</v>
      </c>
      <c r="E40" s="9" t="s">
        <v>32</v>
      </c>
      <c r="F40" s="9" t="s">
        <v>33</v>
      </c>
      <c r="G40" s="25">
        <v>3600</v>
      </c>
      <c r="H40" s="33">
        <v>3600</v>
      </c>
      <c r="I40" s="70"/>
    </row>
    <row r="41" spans="2:13" ht="16.899999999999999" customHeight="1" x14ac:dyDescent="0.25">
      <c r="B41" s="7"/>
      <c r="C41" s="12" t="s">
        <v>37</v>
      </c>
      <c r="D41" s="9">
        <v>1</v>
      </c>
      <c r="E41" s="9" t="s">
        <v>32</v>
      </c>
      <c r="F41" s="9">
        <v>18</v>
      </c>
      <c r="G41" s="25">
        <v>3600</v>
      </c>
      <c r="H41" s="10">
        <f>+D41*F41*G41</f>
        <v>64800</v>
      </c>
      <c r="I41" s="70"/>
    </row>
    <row r="42" spans="2:13" ht="16.899999999999999" customHeight="1" x14ac:dyDescent="0.25">
      <c r="B42" s="7"/>
      <c r="C42" s="12" t="s">
        <v>38</v>
      </c>
      <c r="D42" s="9">
        <v>1</v>
      </c>
      <c r="E42" s="9" t="s">
        <v>32</v>
      </c>
      <c r="F42" s="9" t="s">
        <v>33</v>
      </c>
      <c r="G42" s="25">
        <v>4800</v>
      </c>
      <c r="H42" s="10">
        <v>4800</v>
      </c>
      <c r="I42" s="70"/>
    </row>
    <row r="43" spans="2:13" ht="16.899999999999999" customHeight="1" x14ac:dyDescent="0.25">
      <c r="B43" s="7"/>
      <c r="C43" s="12" t="s">
        <v>39</v>
      </c>
      <c r="D43" s="9">
        <v>1</v>
      </c>
      <c r="E43" s="9" t="s">
        <v>32</v>
      </c>
      <c r="F43" s="9" t="s">
        <v>33</v>
      </c>
      <c r="G43" s="25">
        <v>25500</v>
      </c>
      <c r="H43" s="10">
        <v>25500</v>
      </c>
    </row>
    <row r="44" spans="2:13" ht="16.899999999999999" customHeight="1" thickBot="1" x14ac:dyDescent="0.3">
      <c r="B44" s="16"/>
      <c r="C44" s="17" t="s">
        <v>40</v>
      </c>
      <c r="D44" s="18">
        <v>1</v>
      </c>
      <c r="E44" s="18" t="s">
        <v>32</v>
      </c>
      <c r="F44" s="18" t="s">
        <v>33</v>
      </c>
      <c r="G44" s="26">
        <v>8100</v>
      </c>
      <c r="H44" s="10">
        <v>8100</v>
      </c>
    </row>
    <row r="45" spans="2:13" ht="15.75" x14ac:dyDescent="0.25">
      <c r="B45" s="61" t="s">
        <v>10</v>
      </c>
      <c r="C45" s="62"/>
      <c r="D45" s="62"/>
      <c r="E45" s="62"/>
      <c r="F45" s="62"/>
      <c r="G45" s="63"/>
      <c r="H45" s="31">
        <f>+H17+H18+H19+H20+H22+H23+H25+H27+H28+H29+H30+H32+H33+H35+H36+H38+H39+H40+H41+H42+H43+H44</f>
        <v>4151396.46</v>
      </c>
    </row>
    <row r="46" spans="2:13" ht="15.75" x14ac:dyDescent="0.25">
      <c r="B46" s="64" t="s">
        <v>11</v>
      </c>
      <c r="C46" s="65"/>
      <c r="D46" s="65"/>
      <c r="E46" s="65"/>
      <c r="F46" s="66"/>
      <c r="G46" s="32" t="s">
        <v>70</v>
      </c>
      <c r="H46" s="10">
        <f>+H45*9%</f>
        <v>373625.6814</v>
      </c>
      <c r="J46" s="70"/>
    </row>
    <row r="47" spans="2:13" ht="15.75" x14ac:dyDescent="0.25">
      <c r="B47" s="64" t="s">
        <v>12</v>
      </c>
      <c r="C47" s="65"/>
      <c r="D47" s="65"/>
      <c r="E47" s="65"/>
      <c r="F47" s="66"/>
      <c r="G47" s="22" t="s">
        <v>71</v>
      </c>
      <c r="H47" s="14">
        <f>+H46*2%</f>
        <v>7472.5136280000006</v>
      </c>
    </row>
    <row r="48" spans="2:13" ht="15.75" x14ac:dyDescent="0.25">
      <c r="B48" s="52" t="s">
        <v>13</v>
      </c>
      <c r="C48" s="53"/>
      <c r="D48" s="53"/>
      <c r="E48" s="53"/>
      <c r="F48" s="53"/>
      <c r="G48" s="54"/>
      <c r="H48" s="20">
        <f>+H46+H47</f>
        <v>381098.19502799999</v>
      </c>
    </row>
    <row r="49" spans="2:8" ht="16.5" thickBot="1" x14ac:dyDescent="0.3">
      <c r="B49" s="55" t="s">
        <v>14</v>
      </c>
      <c r="C49" s="56"/>
      <c r="D49" s="56"/>
      <c r="E49" s="56"/>
      <c r="F49" s="56"/>
      <c r="G49" s="57"/>
      <c r="H49" s="19">
        <f>+H45+H48</f>
        <v>4532494.6550279995</v>
      </c>
    </row>
    <row r="51" spans="2:8" x14ac:dyDescent="0.25">
      <c r="B51" s="27"/>
      <c r="C51" s="34" t="s">
        <v>60</v>
      </c>
      <c r="D51" s="34"/>
      <c r="E51" s="34"/>
      <c r="F51" s="34"/>
      <c r="G51" s="34"/>
      <c r="H51" s="34"/>
    </row>
    <row r="52" spans="2:8" x14ac:dyDescent="0.25">
      <c r="B52" s="28"/>
      <c r="C52" s="34" t="s">
        <v>61</v>
      </c>
      <c r="D52" s="34"/>
      <c r="E52" s="34"/>
      <c r="F52" s="34"/>
      <c r="G52" s="34"/>
      <c r="H52" s="34"/>
    </row>
    <row r="53" spans="2:8" x14ac:dyDescent="0.25">
      <c r="B53" s="29"/>
      <c r="C53" s="34" t="s">
        <v>59</v>
      </c>
      <c r="D53" s="34"/>
      <c r="E53" s="34"/>
      <c r="F53" s="34"/>
      <c r="G53" s="34"/>
      <c r="H53" s="34"/>
    </row>
    <row r="54" spans="2:8" x14ac:dyDescent="0.25">
      <c r="B54" s="30" t="s">
        <v>62</v>
      </c>
      <c r="C54" s="35" t="s">
        <v>63</v>
      </c>
      <c r="D54" s="36"/>
      <c r="E54" s="36"/>
      <c r="F54" s="36"/>
      <c r="G54" s="36"/>
      <c r="H54" s="37"/>
    </row>
    <row r="56" spans="2:8" ht="30" customHeight="1" x14ac:dyDescent="0.25">
      <c r="B56" s="38" t="s">
        <v>54</v>
      </c>
      <c r="C56" s="39"/>
      <c r="D56" s="39"/>
      <c r="E56" s="39"/>
      <c r="F56" s="40"/>
      <c r="G56" s="44">
        <f>+H49/18</f>
        <v>251805.25861266663</v>
      </c>
      <c r="H56" s="45"/>
    </row>
    <row r="57" spans="2:8" ht="30" customHeight="1" x14ac:dyDescent="0.25">
      <c r="B57" s="38" t="s">
        <v>55</v>
      </c>
      <c r="C57" s="39"/>
      <c r="D57" s="39"/>
      <c r="E57" s="39"/>
      <c r="F57" s="40"/>
      <c r="G57" s="46" t="s">
        <v>72</v>
      </c>
      <c r="H57" s="43"/>
    </row>
    <row r="58" spans="2:8" ht="30" customHeight="1" x14ac:dyDescent="0.25">
      <c r="B58" s="38" t="s">
        <v>56</v>
      </c>
      <c r="C58" s="39"/>
      <c r="D58" s="39"/>
      <c r="E58" s="39"/>
      <c r="F58" s="40"/>
      <c r="G58" s="41" t="s">
        <v>73</v>
      </c>
      <c r="H58" s="42"/>
    </row>
    <row r="59" spans="2:8" ht="30" customHeight="1" x14ac:dyDescent="0.25">
      <c r="B59" s="38" t="s">
        <v>58</v>
      </c>
      <c r="C59" s="39"/>
      <c r="D59" s="39"/>
      <c r="E59" s="39"/>
      <c r="F59" s="40"/>
      <c r="G59" s="41" t="s">
        <v>74</v>
      </c>
      <c r="H59" s="43"/>
    </row>
    <row r="60" spans="2:8" ht="27" customHeight="1" x14ac:dyDescent="0.25">
      <c r="B60" s="38" t="s">
        <v>57</v>
      </c>
      <c r="C60" s="39"/>
      <c r="D60" s="39"/>
      <c r="E60" s="39"/>
      <c r="F60" s="40"/>
      <c r="G60" s="41" t="s">
        <v>75</v>
      </c>
      <c r="H60" s="43"/>
    </row>
  </sheetData>
  <mergeCells count="33">
    <mergeCell ref="B3:B12"/>
    <mergeCell ref="D8:H8"/>
    <mergeCell ref="D9:H9"/>
    <mergeCell ref="D10:H10"/>
    <mergeCell ref="D12:H12"/>
    <mergeCell ref="C3:H4"/>
    <mergeCell ref="D5:H5"/>
    <mergeCell ref="D6:H6"/>
    <mergeCell ref="D11:H11"/>
    <mergeCell ref="D7:H7"/>
    <mergeCell ref="B13:H13"/>
    <mergeCell ref="B14:C14"/>
    <mergeCell ref="B48:G48"/>
    <mergeCell ref="B49:G49"/>
    <mergeCell ref="B16:H16"/>
    <mergeCell ref="B45:G45"/>
    <mergeCell ref="B21:H21"/>
    <mergeCell ref="B46:F46"/>
    <mergeCell ref="B47:F47"/>
    <mergeCell ref="B60:F60"/>
    <mergeCell ref="G60:H60"/>
    <mergeCell ref="B56:F56"/>
    <mergeCell ref="G56:H56"/>
    <mergeCell ref="B57:F57"/>
    <mergeCell ref="G57:H57"/>
    <mergeCell ref="B59:F59"/>
    <mergeCell ref="G59:H59"/>
    <mergeCell ref="C51:H51"/>
    <mergeCell ref="C52:H52"/>
    <mergeCell ref="C53:H53"/>
    <mergeCell ref="C54:H54"/>
    <mergeCell ref="B58:F58"/>
    <mergeCell ref="G58:H58"/>
  </mergeCells>
  <hyperlinks>
    <hyperlink ref="D9" r:id="rId1" xr:uid="{00000000-0004-0000-0000-000000000000}"/>
  </hyperlinks>
  <pageMargins left="0.25" right="0.25" top="0.75" bottom="0.75" header="0.3" footer="0.3"/>
  <pageSetup paperSize="9" scale="55" orientation="portrait" r:id="rId2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Cañete</vt:lpstr>
      <vt:lpstr>Cañete!Área_de_impresión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2022-04-12T16:41:39Z</cp:lastPrinted>
  <dcterms:created xsi:type="dcterms:W3CDTF">2022-01-07T17:20:54Z</dcterms:created>
  <dcterms:modified xsi:type="dcterms:W3CDTF">2022-04-12T20:47:26Z</dcterms:modified>
</cp:coreProperties>
</file>